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nrcs\home\MDAN2\NRCS\Rebeca.Fortiz\Documents\new updates\"/>
    </mc:Choice>
  </mc:AlternateContent>
  <xr:revisionPtr revIDLastSave="0" documentId="8_{B2C552E7-F519-49DD-B853-7105DA3E8F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L-ENG-442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6" i="1" l="1"/>
  <c r="O119" i="1"/>
  <c r="V191" i="1" l="1"/>
  <c r="S180" i="1"/>
  <c r="S179" i="1"/>
  <c r="S178" i="1"/>
  <c r="S177" i="1"/>
  <c r="X186" i="1"/>
  <c r="V186" i="1"/>
  <c r="X130" i="1"/>
  <c r="R130" i="1"/>
  <c r="U130" i="1"/>
  <c r="R128" i="1"/>
  <c r="R131" i="1" s="1"/>
  <c r="U128" i="1"/>
  <c r="U131" i="1" s="1"/>
  <c r="X128" i="1"/>
  <c r="X131" i="1"/>
  <c r="O128" i="1"/>
  <c r="O131" i="1" s="1"/>
  <c r="U119" i="1"/>
  <c r="X119" i="1"/>
  <c r="R119" i="1"/>
  <c r="X118" i="1"/>
  <c r="U118" i="1"/>
  <c r="R118" i="1"/>
  <c r="O118" i="1"/>
  <c r="O130" i="1"/>
  <c r="S176" i="1"/>
  <c r="V181" i="1" s="1"/>
  <c r="V189" i="1" s="1"/>
  <c r="P193" i="1" s="1"/>
  <c r="O139" i="1"/>
  <c r="O136" i="1"/>
  <c r="O137" i="1"/>
  <c r="O134" i="1"/>
  <c r="P144" i="1"/>
  <c r="S168" i="1"/>
  <c r="M168" i="1"/>
  <c r="D168" i="1"/>
  <c r="S115" i="1"/>
  <c r="M115" i="1"/>
  <c r="D115" i="1"/>
  <c r="D60" i="1"/>
  <c r="M60" i="1"/>
  <c r="S60" i="1"/>
  <c r="R136" i="1"/>
  <c r="R137" i="1"/>
  <c r="U136" i="1"/>
  <c r="U137" i="1"/>
  <c r="X136" i="1"/>
  <c r="X137" i="1"/>
  <c r="R126" i="1"/>
  <c r="U126" i="1"/>
  <c r="X126" i="1"/>
  <c r="X187" i="1"/>
  <c r="X190" i="1"/>
  <c r="X191" i="1" s="1"/>
  <c r="V188" i="1"/>
  <c r="V185" i="1"/>
  <c r="X185" i="1"/>
  <c r="V184" i="1"/>
  <c r="X184" i="1"/>
  <c r="V183" i="1"/>
  <c r="X183" i="1" s="1"/>
  <c r="V182" i="1"/>
  <c r="X182" i="1" s="1"/>
  <c r="R139" i="1"/>
  <c r="U139" i="1"/>
  <c r="X139" i="1"/>
  <c r="R134" i="1"/>
  <c r="U134" i="1"/>
  <c r="X134" i="1"/>
  <c r="X181" i="1" l="1"/>
  <c r="X189" i="1" s="1"/>
  <c r="L193" i="1" s="1"/>
</calcChain>
</file>

<file path=xl/sharedStrings.xml><?xml version="1.0" encoding="utf-8"?>
<sst xmlns="http://schemas.openxmlformats.org/spreadsheetml/2006/main" count="237" uniqueCount="183">
  <si>
    <t>Cooperator:</t>
  </si>
  <si>
    <t>Job No.:</t>
  </si>
  <si>
    <t>Date:</t>
  </si>
  <si>
    <t>Location:</t>
  </si>
  <si>
    <t>Conservation District:</t>
  </si>
  <si>
    <t>Field Office:</t>
  </si>
  <si>
    <t>Field No.:</t>
  </si>
  <si>
    <t>Identification No.:</t>
  </si>
  <si>
    <t>1.</t>
  </si>
  <si>
    <t>Design area:</t>
  </si>
  <si>
    <t>acres</t>
  </si>
  <si>
    <t>Description of soils:</t>
  </si>
  <si>
    <t>Soil Series:</t>
  </si>
  <si>
    <t>Soil Depth (in)</t>
  </si>
  <si>
    <t>Average AWC (in/in)</t>
  </si>
  <si>
    <t>Design Soil Series:</t>
  </si>
  <si>
    <t>2.</t>
  </si>
  <si>
    <t>Crops:</t>
  </si>
  <si>
    <t>Crop</t>
  </si>
  <si>
    <t>Acres</t>
  </si>
  <si>
    <t>Planting Date</t>
  </si>
  <si>
    <t>Maturity Date</t>
  </si>
  <si>
    <t>Total Acres</t>
  </si>
  <si>
    <t>Water Supply:</t>
  </si>
  <si>
    <t>3.</t>
  </si>
  <si>
    <t>Reservoir:</t>
  </si>
  <si>
    <t>Storage</t>
  </si>
  <si>
    <t>ac-ft</t>
  </si>
  <si>
    <t>Well:</t>
  </si>
  <si>
    <t>ft</t>
  </si>
  <si>
    <r>
      <t>Measured capacity, Q</t>
    </r>
    <r>
      <rPr>
        <vertAlign val="subscript"/>
        <sz val="10"/>
        <rFont val="Arial"/>
        <family val="2"/>
      </rPr>
      <t>m</t>
    </r>
    <r>
      <rPr>
        <sz val="10"/>
        <rFont val="Arial"/>
        <family val="2"/>
      </rPr>
      <t>:</t>
    </r>
  </si>
  <si>
    <t>gpm @</t>
  </si>
  <si>
    <t>ft drawdown</t>
  </si>
  <si>
    <t>Design Pumping Lift:</t>
  </si>
  <si>
    <t>Stream:</t>
  </si>
  <si>
    <t>Measured flow (season of peak use):</t>
  </si>
  <si>
    <t>gpm</t>
  </si>
  <si>
    <t>Quality of water (evidence of suitability; area of known water quality or water analysis attached):</t>
  </si>
  <si>
    <t>Type of power unit and pump to be used:</t>
  </si>
  <si>
    <t>Sketch map or attach photo.</t>
  </si>
  <si>
    <t>Map should show:</t>
  </si>
  <si>
    <t>a. Source of water</t>
  </si>
  <si>
    <t>b. Elevartion differences</t>
  </si>
  <si>
    <t xml:space="preserve">c. Row direction </t>
  </si>
  <si>
    <t>d. Pipe and riser layout</t>
  </si>
  <si>
    <t>e. Plan of Operations</t>
  </si>
  <si>
    <t>f. Field Obstructions (canals, trees, fences, buildings, etc.)</t>
  </si>
  <si>
    <t>g. North arrow</t>
  </si>
  <si>
    <t>Material-Mains and Manifolds</t>
  </si>
  <si>
    <t>Nominal PipeSize (in)</t>
  </si>
  <si>
    <t>PIP or IPS</t>
  </si>
  <si>
    <t>SDR No.</t>
  </si>
  <si>
    <t>Material (PVC 1120, etc.)</t>
  </si>
  <si>
    <t>Pressure Rating (psi)</t>
  </si>
  <si>
    <t>Inside Diam. (in)</t>
  </si>
  <si>
    <t>Total Length (ft)</t>
  </si>
  <si>
    <t>Min. Depth of Cover (in)</t>
  </si>
  <si>
    <t>4.</t>
  </si>
  <si>
    <t>5.</t>
  </si>
  <si>
    <t>6.</t>
  </si>
  <si>
    <t xml:space="preserve">                                                                                                            Crop Number      </t>
  </si>
  <si>
    <t xml:space="preserve">Crop Information </t>
  </si>
  <si>
    <t>Kind of Crop</t>
  </si>
  <si>
    <t>Rooting depth (in.)</t>
  </si>
  <si>
    <t>Peak use rate (in./day)</t>
  </si>
  <si>
    <t>7.</t>
  </si>
  <si>
    <t>Soil Information</t>
  </si>
  <si>
    <t>Weighted AWC for rooting depth (in./in.)</t>
  </si>
  <si>
    <t>Basic intake rate (in./hr.)</t>
  </si>
  <si>
    <t>Design Procedure</t>
  </si>
  <si>
    <t>AWC within root zone (in.)</t>
  </si>
  <si>
    <t>Depletion allowed prior to irrigation (%)</t>
  </si>
  <si>
    <t>Net water applied per irrigation (in.)</t>
  </si>
  <si>
    <t>Water application efficiency (%)</t>
  </si>
  <si>
    <t>8.</t>
  </si>
  <si>
    <t>Irrigation interval (days)</t>
  </si>
  <si>
    <t>9.</t>
  </si>
  <si>
    <t xml:space="preserve">Irrigation Unit Design </t>
  </si>
  <si>
    <t>10.</t>
  </si>
  <si>
    <t>Sprinkler Specifications:</t>
  </si>
  <si>
    <t>a.</t>
  </si>
  <si>
    <t>b.</t>
  </si>
  <si>
    <t xml:space="preserve">c. </t>
  </si>
  <si>
    <t>psi</t>
  </si>
  <si>
    <t>___ hours opr. Per day x ____  days per irrigation</t>
  </si>
  <si>
    <t xml:space="preserve"> = gpm</t>
  </si>
  <si>
    <t xml:space="preserve">Application rate, in./hr = </t>
  </si>
  <si>
    <t>(MUST BE ≤ BASIC INTAKE RATE)</t>
  </si>
  <si>
    <t>Distance of water supply source to field:</t>
  </si>
  <si>
    <t>11.</t>
  </si>
  <si>
    <t>ft.</t>
  </si>
  <si>
    <t>Design Capacity (gpm)</t>
  </si>
  <si>
    <t>IPS:</t>
  </si>
  <si>
    <t>PIP:</t>
  </si>
  <si>
    <t>Length (ft)</t>
  </si>
  <si>
    <t>Friction Head Loss (ft/100ft)</t>
  </si>
  <si>
    <t>1/</t>
  </si>
  <si>
    <t>2/</t>
  </si>
  <si>
    <t>3/</t>
  </si>
  <si>
    <t>4/</t>
  </si>
  <si>
    <t>(ft)</t>
  </si>
  <si>
    <t>(psi)</t>
  </si>
  <si>
    <t>Misc. &amp; fitting losses</t>
  </si>
  <si>
    <t>Pump discharge pressure</t>
  </si>
  <si>
    <t>Pumping lift</t>
  </si>
  <si>
    <t>Total Dynamic Head, TDH</t>
  </si>
  <si>
    <t>12.</t>
  </si>
  <si>
    <t>Pump  Requirements:</t>
  </si>
  <si>
    <t>psi or</t>
  </si>
  <si>
    <t>ft of head</t>
  </si>
  <si>
    <t>TDH</t>
  </si>
  <si>
    <t>Pump Discharge Pressure</t>
  </si>
  <si>
    <t>13.</t>
  </si>
  <si>
    <t>Remarks</t>
  </si>
  <si>
    <t>Designed By:</t>
  </si>
  <si>
    <t>Checked By:</t>
  </si>
  <si>
    <t>Approved By:</t>
  </si>
  <si>
    <t>Static water level:</t>
  </si>
  <si>
    <t>Available for Irrigation</t>
  </si>
  <si>
    <t>IRRIGATION SYSTEM SPRINKLER PERMANENT/SOLID-SET DESIGN DATA SHEET</t>
  </si>
  <si>
    <t>Number of sprinklers per unit</t>
  </si>
  <si>
    <t>Sprinkler spacing</t>
  </si>
  <si>
    <t>Lateral spacing</t>
  </si>
  <si>
    <t xml:space="preserve">ft. </t>
  </si>
  <si>
    <t>Nozzle size</t>
  </si>
  <si>
    <t xml:space="preserve">x </t>
  </si>
  <si>
    <t>Wetted diameter</t>
  </si>
  <si>
    <t>Capacity</t>
  </si>
  <si>
    <t xml:space="preserve">ft of head. </t>
  </si>
  <si>
    <t xml:space="preserve">Max unit gpm = </t>
  </si>
  <si>
    <r>
      <t xml:space="preserve">    Q</t>
    </r>
    <r>
      <rPr>
        <vertAlign val="subscript"/>
        <sz val="10"/>
        <rFont val="Arial"/>
        <family val="2"/>
      </rPr>
      <t xml:space="preserve">A </t>
    </r>
    <r>
      <rPr>
        <sz val="10"/>
        <rFont val="Arial"/>
        <family val="2"/>
      </rPr>
      <t xml:space="preserve"> =</t>
    </r>
  </si>
  <si>
    <r>
      <t xml:space="preserve">   Q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 xml:space="preserve">= </t>
    </r>
    <r>
      <rPr>
        <sz val="10"/>
        <rFont val="Arial"/>
        <family val="2"/>
      </rPr>
      <t xml:space="preserve"> </t>
    </r>
  </si>
  <si>
    <t>S x L</t>
  </si>
  <si>
    <t xml:space="preserve"> 453 x       acres x       in. gross application </t>
  </si>
  <si>
    <t xml:space="preserve">Time per set, hrs. = </t>
  </si>
  <si>
    <t>Gross water applied per irrigation (in.)</t>
  </si>
  <si>
    <t>Application Rate (in./hr.)</t>
  </si>
  <si>
    <t>S = Spacing of sprinklers along lateral in feet.</t>
  </si>
  <si>
    <t xml:space="preserve">L =  Spacing between laterals in feet. </t>
  </si>
  <si>
    <t>Kind of Pipe</t>
  </si>
  <si>
    <t>Total Head Loss, HL (ft)</t>
  </si>
  <si>
    <t>Total Head Loss, HL</t>
  </si>
  <si>
    <t>Main</t>
  </si>
  <si>
    <t>Diameter (in.)</t>
  </si>
  <si>
    <t>---</t>
  </si>
  <si>
    <t>Allowable low range =</t>
  </si>
  <si>
    <t>psi to</t>
  </si>
  <si>
    <t>psi (Taken from manufacturer's curve.)</t>
  </si>
  <si>
    <t>Allowable high range =</t>
  </si>
  <si>
    <t>Use pipe sizing sheets where elevation difference are present and/or additional data lines needed.</t>
  </si>
  <si>
    <t>Sets optimum emitter pressure at a theoretical mid-system emitter.</t>
  </si>
  <si>
    <r>
      <t>Determining Total Dynamic Head</t>
    </r>
    <r>
      <rPr>
        <vertAlign val="superscript"/>
        <sz val="10"/>
        <rFont val="Arial"/>
        <family val="2"/>
      </rPr>
      <t>5/</t>
    </r>
  </si>
  <si>
    <r>
      <t>Sum HL x .5</t>
    </r>
    <r>
      <rPr>
        <vertAlign val="superscript"/>
        <sz val="9"/>
        <rFont val="Arial"/>
        <family val="2"/>
      </rPr>
      <t>6/</t>
    </r>
  </si>
  <si>
    <t xml:space="preserve">Design Sprinkler Nozzle Pressure </t>
  </si>
  <si>
    <t>Riser Height</t>
  </si>
  <si>
    <r>
      <t>Actual</t>
    </r>
    <r>
      <rPr>
        <vertAlign val="superscript"/>
        <sz val="10"/>
        <rFont val="Arial"/>
        <family val="2"/>
      </rPr>
      <t xml:space="preserve">7/ </t>
    </r>
    <r>
      <rPr>
        <sz val="10"/>
        <rFont val="Arial"/>
        <family val="2"/>
      </rPr>
      <t xml:space="preserve">= </t>
    </r>
  </si>
  <si>
    <t>14.</t>
  </si>
  <si>
    <t>5/</t>
  </si>
  <si>
    <t>6/</t>
  </si>
  <si>
    <t>7/</t>
  </si>
  <si>
    <r>
      <t xml:space="preserve">Consider elevations and location. Adjust </t>
    </r>
    <r>
      <rPr>
        <vertAlign val="superscript"/>
        <sz val="10"/>
        <rFont val="Arial"/>
        <family val="2"/>
      </rPr>
      <t>6/</t>
    </r>
    <r>
      <rPr>
        <sz val="10"/>
        <rFont val="Arial"/>
        <family val="2"/>
      </rPr>
      <t xml:space="preserve"> if necessary to design within allowed variation. If not, the system must be redesigned.</t>
    </r>
  </si>
  <si>
    <t>Source of Supply:</t>
  </si>
  <si>
    <t>Stream</t>
  </si>
  <si>
    <t>Well</t>
  </si>
  <si>
    <t>Reservoir</t>
  </si>
  <si>
    <t>Pond</t>
  </si>
  <si>
    <t>(Select from drop down menu)</t>
  </si>
  <si>
    <t xml:space="preserve">                                                                                Irrigation Unit </t>
  </si>
  <si>
    <r>
      <t>Acreage to be irrigated (acres)</t>
    </r>
    <r>
      <rPr>
        <vertAlign val="superscript"/>
        <sz val="10"/>
        <rFont val="Arial"/>
        <family val="2"/>
      </rPr>
      <t>1/</t>
    </r>
  </si>
  <si>
    <r>
      <t>Gross water applied per irrigation (in.)</t>
    </r>
    <r>
      <rPr>
        <vertAlign val="superscript"/>
        <sz val="10"/>
        <rFont val="Arial"/>
        <family val="2"/>
      </rPr>
      <t>1/</t>
    </r>
  </si>
  <si>
    <r>
      <t>Irrigation period (days per irrigation)</t>
    </r>
    <r>
      <rPr>
        <vertAlign val="superscript"/>
        <sz val="10"/>
        <rFont val="Arial"/>
        <family val="2"/>
      </rPr>
      <t>1/</t>
    </r>
  </si>
  <si>
    <r>
      <t>Hours operating per day</t>
    </r>
    <r>
      <rPr>
        <vertAlign val="superscript"/>
        <sz val="10"/>
        <rFont val="Arial"/>
        <family val="2"/>
      </rPr>
      <t>1/</t>
    </r>
  </si>
  <si>
    <r>
      <t>Q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Quantity of water required (gpm)</t>
    </r>
    <r>
      <rPr>
        <vertAlign val="superscript"/>
        <sz val="10"/>
        <rFont val="Arial"/>
        <family val="2"/>
      </rPr>
      <t>1/</t>
    </r>
  </si>
  <si>
    <r>
      <t>Q</t>
    </r>
    <r>
      <rPr>
        <vertAlign val="subscript"/>
        <sz val="10"/>
        <rFont val="Arial"/>
        <family val="2"/>
      </rPr>
      <t>A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= Quantity of water actual (gpm)</t>
    </r>
    <r>
      <rPr>
        <vertAlign val="superscript"/>
        <sz val="10"/>
        <rFont val="Arial"/>
        <family val="2"/>
      </rPr>
      <t>4/</t>
    </r>
  </si>
  <si>
    <r>
      <t>Application rate (in./hr)</t>
    </r>
    <r>
      <rPr>
        <vertAlign val="superscript"/>
        <sz val="10"/>
        <rFont val="Arial"/>
        <family val="2"/>
      </rPr>
      <t>2/</t>
    </r>
  </si>
  <si>
    <r>
      <t>Time per lateral or unit set</t>
    </r>
    <r>
      <rPr>
        <vertAlign val="superscript"/>
        <sz val="10"/>
        <rFont val="Arial"/>
        <family val="2"/>
      </rPr>
      <t>3/</t>
    </r>
  </si>
  <si>
    <t>gpm/sprinkler @</t>
  </si>
  <si>
    <r>
      <t>MUST ≥ Q</t>
    </r>
    <r>
      <rPr>
        <vertAlign val="subscript"/>
        <sz val="10"/>
        <rFont val="Arial"/>
        <family val="2"/>
      </rPr>
      <t>R</t>
    </r>
  </si>
  <si>
    <t>gpm/sprinkler x 96.3</t>
  </si>
  <si>
    <t>gpm/sprinkler x Number sprinklers per unit</t>
  </si>
  <si>
    <t>Manifold</t>
  </si>
  <si>
    <t>Lateral</t>
  </si>
  <si>
    <t>Check allowable pressure variation that will provide a 20% or less total variation of the design sprinkler operating pressure.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</si>
</sst>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);\(0.0\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0" fillId="0" borderId="0" xfId="0" applyNumberForma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3" xfId="0" applyBorder="1" applyAlignment="1" applyProtection="1">
      <alignment wrapText="1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9" fontId="5" fillId="0" borderId="0" xfId="0" applyNumberFormat="1" applyFont="1" applyBorder="1" applyAlignment="1" applyProtection="1">
      <alignment vertical="center"/>
    </xf>
    <xf numFmtId="0" fontId="6" fillId="0" borderId="4" xfId="0" applyFont="1" applyBorder="1" applyProtection="1"/>
    <xf numFmtId="0" fontId="8" fillId="0" borderId="0" xfId="0" applyFont="1" applyAlignment="1" applyProtection="1">
      <alignment horizontal="right"/>
    </xf>
    <xf numFmtId="0" fontId="2" fillId="0" borderId="0" xfId="0" applyFont="1" applyAlignment="1" applyProtection="1">
      <alignment wrapText="1" shrinkToFit="1"/>
    </xf>
    <xf numFmtId="0" fontId="0" fillId="0" borderId="0" xfId="0" applyAlignment="1" applyProtection="1">
      <alignment wrapText="1" shrinkToFi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wrapText="1" shrinkToFit="1"/>
    </xf>
    <xf numFmtId="0" fontId="1" fillId="0" borderId="0" xfId="0" applyFont="1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Protection="1"/>
    <xf numFmtId="0" fontId="12" fillId="0" borderId="0" xfId="0" applyFont="1" applyProtection="1"/>
    <xf numFmtId="0" fontId="1" fillId="0" borderId="0" xfId="0" applyFont="1" applyFill="1" applyProtection="1"/>
    <xf numFmtId="0" fontId="7" fillId="0" borderId="0" xfId="0" applyFont="1" applyFill="1" applyBorder="1" applyAlignment="1" applyProtection="1"/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Border="1" applyProtection="1"/>
    <xf numFmtId="0" fontId="6" fillId="0" borderId="0" xfId="0" applyFont="1" applyBorder="1" applyProtection="1"/>
    <xf numFmtId="49" fontId="0" fillId="0" borderId="0" xfId="0" applyNumberFormat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/>
    <xf numFmtId="0" fontId="0" fillId="3" borderId="0" xfId="0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3" fillId="0" borderId="0" xfId="0" applyFont="1" applyAlignment="1" applyProtection="1"/>
    <xf numFmtId="0" fontId="1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Protection="1"/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3" xfId="0" applyFont="1" applyBorder="1" applyProtection="1"/>
    <xf numFmtId="0" fontId="1" fillId="0" borderId="10" xfId="0" applyFont="1" applyBorder="1" applyProtection="1"/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9" fontId="2" fillId="3" borderId="5" xfId="0" applyNumberFormat="1" applyFont="1" applyFill="1" applyBorder="1" applyAlignment="1" applyProtection="1">
      <alignment horizontal="center" vertical="center"/>
      <protection locked="0"/>
    </xf>
    <xf numFmtId="9" fontId="0" fillId="3" borderId="5" xfId="0" applyNumberForma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0" fillId="3" borderId="3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/>
    <xf numFmtId="0" fontId="2" fillId="3" borderId="3" xfId="0" applyFont="1" applyFill="1" applyBorder="1" applyAlignment="1" applyProtection="1"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left" vertical="top"/>
      <protection locked="0"/>
    </xf>
    <xf numFmtId="0" fontId="0" fillId="3" borderId="13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vertical="top"/>
      <protection locked="0"/>
    </xf>
    <xf numFmtId="49" fontId="2" fillId="0" borderId="3" xfId="0" applyNumberFormat="1" applyFont="1" applyBorder="1" applyAlignment="1" applyProtection="1"/>
    <xf numFmtId="0" fontId="2" fillId="0" borderId="0" xfId="0" applyFont="1" applyFill="1" applyBorder="1" applyAlignment="1" applyProtection="1"/>
    <xf numFmtId="0" fontId="2" fillId="3" borderId="3" xfId="0" applyFont="1" applyFill="1" applyBorder="1" applyAlignment="1" applyProtection="1">
      <alignment horizontal="center"/>
      <protection locked="0"/>
    </xf>
    <xf numFmtId="49" fontId="2" fillId="3" borderId="3" xfId="0" applyNumberFormat="1" applyFon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0" borderId="5" xfId="0" applyNumberFormat="1" applyFont="1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/>
    </xf>
    <xf numFmtId="164" fontId="2" fillId="0" borderId="5" xfId="0" applyNumberFormat="1" applyFont="1" applyFill="1" applyBorder="1" applyAlignment="1" applyProtection="1">
      <alignment horizontal="center" vertical="center"/>
    </xf>
    <xf numFmtId="164" fontId="0" fillId="0" borderId="5" xfId="0" applyNumberForma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1" xfId="0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 vertical="center"/>
    </xf>
    <xf numFmtId="1" fontId="0" fillId="0" borderId="5" xfId="0" applyNumberFormat="1" applyBorder="1" applyAlignment="1" applyProtection="1">
      <alignment horizontal="center" vertical="center"/>
    </xf>
    <xf numFmtId="0" fontId="0" fillId="0" borderId="3" xfId="0" applyBorder="1" applyAlignment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164" fontId="1" fillId="0" borderId="5" xfId="0" quotePrefix="1" applyNumberFormat="1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protection locked="0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4" fontId="1" fillId="0" borderId="5" xfId="0" applyNumberFormat="1" applyFont="1" applyFill="1" applyBorder="1" applyAlignment="1" applyProtection="1"/>
    <xf numFmtId="1" fontId="2" fillId="0" borderId="5" xfId="0" applyNumberFormat="1" applyFont="1" applyFill="1" applyBorder="1" applyAlignment="1" applyProtection="1">
      <alignment horizontal="center" vertical="center"/>
    </xf>
    <xf numFmtId="1" fontId="0" fillId="0" borderId="5" xfId="0" applyNumberForma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 shrinkToFit="1"/>
    </xf>
    <xf numFmtId="0" fontId="1" fillId="0" borderId="11" xfId="0" applyFont="1" applyFill="1" applyBorder="1" applyAlignment="1" applyProtection="1"/>
    <xf numFmtId="0" fontId="0" fillId="0" borderId="11" xfId="0" applyBorder="1" applyAlignment="1" applyProtection="1"/>
    <xf numFmtId="164" fontId="1" fillId="0" borderId="11" xfId="0" applyNumberFormat="1" applyFont="1" applyBorder="1" applyAlignment="1" applyProtection="1"/>
    <xf numFmtId="165" fontId="2" fillId="0" borderId="5" xfId="0" applyNumberFormat="1" applyFont="1" applyBorder="1" applyAlignment="1" applyProtection="1">
      <alignment horizontal="center" vertical="center"/>
    </xf>
    <xf numFmtId="165" fontId="0" fillId="0" borderId="5" xfId="0" applyNumberForma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0" fontId="2" fillId="0" borderId="2" xfId="0" applyFont="1" applyBorder="1" applyAlignment="1" applyProtection="1"/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12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0" borderId="5" xfId="0" applyFont="1" applyBorder="1" applyAlignment="1" applyProtection="1"/>
    <xf numFmtId="2" fontId="2" fillId="3" borderId="3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/>
    <xf numFmtId="0" fontId="1" fillId="0" borderId="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/>
    <xf numFmtId="0" fontId="0" fillId="0" borderId="13" xfId="0" applyBorder="1" applyAlignment="1" applyProtection="1"/>
    <xf numFmtId="0" fontId="0" fillId="0" borderId="10" xfId="0" applyBorder="1" applyAlignment="1" applyProtection="1"/>
    <xf numFmtId="0" fontId="1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protection locked="0"/>
    </xf>
    <xf numFmtId="164" fontId="1" fillId="3" borderId="17" xfId="0" applyNumberFormat="1" applyFont="1" applyFill="1" applyBorder="1" applyAlignment="1" applyProtection="1">
      <protection locked="0"/>
    </xf>
    <xf numFmtId="164" fontId="1" fillId="0" borderId="3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14" xfId="0" applyFont="1" applyBorder="1" applyAlignment="1" applyProtection="1"/>
    <xf numFmtId="0" fontId="0" fillId="0" borderId="14" xfId="0" applyBorder="1" applyAlignment="1" applyProtection="1"/>
    <xf numFmtId="164" fontId="1" fillId="3" borderId="14" xfId="0" applyNumberFormat="1" applyFont="1" applyFill="1" applyBorder="1" applyAlignment="1" applyProtection="1">
      <protection locked="0"/>
    </xf>
    <xf numFmtId="164" fontId="1" fillId="0" borderId="14" xfId="0" applyNumberFormat="1" applyFont="1" applyFill="1" applyBorder="1" applyAlignment="1" applyProtection="1"/>
    <xf numFmtId="164" fontId="1" fillId="3" borderId="15" xfId="0" applyNumberFormat="1" applyFont="1" applyFill="1" applyBorder="1" applyAlignment="1" applyProtection="1">
      <protection locked="0"/>
    </xf>
    <xf numFmtId="164" fontId="1" fillId="3" borderId="16" xfId="0" applyNumberFormat="1" applyFont="1" applyFill="1" applyBorder="1" applyAlignment="1" applyProtection="1">
      <protection locked="0"/>
    </xf>
    <xf numFmtId="0" fontId="1" fillId="0" borderId="5" xfId="0" applyFont="1" applyBorder="1" applyAlignment="1" applyProtection="1"/>
    <xf numFmtId="0" fontId="0" fillId="0" borderId="5" xfId="0" applyBorder="1" applyAlignment="1" applyProtection="1"/>
    <xf numFmtId="0" fontId="1" fillId="0" borderId="11" xfId="0" applyFont="1" applyBorder="1" applyAlignment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0" borderId="12" xfId="0" applyFont="1" applyBorder="1" applyAlignment="1" applyProtection="1"/>
    <xf numFmtId="0" fontId="1" fillId="0" borderId="0" xfId="0" applyFont="1" applyBorder="1" applyAlignment="1" applyProtection="1"/>
    <xf numFmtId="49" fontId="1" fillId="3" borderId="3" xfId="0" applyNumberFormat="1" applyFont="1" applyFill="1" applyBorder="1" applyAlignment="1" applyProtection="1">
      <protection locked="0"/>
    </xf>
    <xf numFmtId="49" fontId="1" fillId="3" borderId="10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7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1" fillId="3" borderId="13" xfId="0" applyFont="1" applyFill="1" applyBorder="1" applyAlignment="1" applyProtection="1">
      <alignment horizontal="left" vertical="top" wrapText="1"/>
      <protection locked="0"/>
    </xf>
    <xf numFmtId="0" fontId="1" fillId="3" borderId="9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 applyProtection="1">
      <alignment horizontal="left" vertical="top" wrapText="1"/>
      <protection locked="0"/>
    </xf>
    <xf numFmtId="164" fontId="1" fillId="0" borderId="11" xfId="0" applyNumberFormat="1" applyFont="1" applyFill="1" applyBorder="1" applyAlignment="1" applyProtection="1"/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17"/>
  <sheetViews>
    <sheetView showGridLines="0" tabSelected="1" zoomScaleNormal="100" workbookViewId="0">
      <selection activeCell="N14" sqref="N14:Q14"/>
    </sheetView>
  </sheetViews>
  <sheetFormatPr defaultColWidth="3.28515625" defaultRowHeight="12.75" x14ac:dyDescent="0.2"/>
  <cols>
    <col min="1" max="3" width="3.28515625" style="4" customWidth="1"/>
    <col min="4" max="4" width="4.28515625" style="4" customWidth="1"/>
    <col min="5" max="5" width="4.5703125" style="4" customWidth="1"/>
    <col min="6" max="12" width="3.28515625" style="4" customWidth="1"/>
    <col min="13" max="13" width="4.5703125" style="4" customWidth="1"/>
    <col min="14" max="14" width="3.28515625" style="4" customWidth="1"/>
    <col min="15" max="15" width="3.85546875" style="4" customWidth="1"/>
    <col min="16" max="17" width="3.28515625" style="4" customWidth="1"/>
    <col min="18" max="18" width="4.7109375" style="4" customWidth="1"/>
    <col min="19" max="20" width="3.28515625" style="4" customWidth="1"/>
    <col min="21" max="21" width="4.28515625" style="4" customWidth="1"/>
    <col min="22" max="24" width="3.28515625" style="4" customWidth="1"/>
    <col min="25" max="25" width="3.140625" style="4" customWidth="1"/>
    <col min="26" max="16384" width="3.28515625" style="4"/>
  </cols>
  <sheetData>
    <row r="1" spans="1:26" ht="12.75" customHeight="1" x14ac:dyDescent="0.2">
      <c r="A1" s="241" t="s">
        <v>119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</row>
    <row r="2" spans="1:26" ht="26.25" customHeight="1" thickBot="1" x14ac:dyDescent="0.2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</row>
    <row r="3" spans="1:26" ht="13.5" thickTop="1" x14ac:dyDescent="0.2">
      <c r="A3" s="86" t="s">
        <v>0</v>
      </c>
      <c r="B3" s="86"/>
      <c r="C3" s="86"/>
      <c r="D3" s="107"/>
      <c r="E3" s="107"/>
      <c r="F3" s="107"/>
      <c r="G3" s="107"/>
      <c r="H3" s="107"/>
      <c r="I3" s="107"/>
      <c r="J3" s="108"/>
      <c r="K3" s="108"/>
      <c r="L3" s="108"/>
      <c r="M3" s="108"/>
      <c r="N3" s="108"/>
      <c r="O3" s="108"/>
      <c r="P3" s="5"/>
      <c r="Q3" s="5"/>
      <c r="R3" s="1" t="s">
        <v>1</v>
      </c>
      <c r="S3" s="103"/>
      <c r="T3" s="103"/>
      <c r="U3" s="103"/>
      <c r="V3" s="5"/>
      <c r="W3" s="1" t="s">
        <v>2</v>
      </c>
      <c r="X3" s="104"/>
      <c r="Y3" s="104"/>
      <c r="Z3" s="104"/>
    </row>
    <row r="4" spans="1:26" x14ac:dyDescent="0.2">
      <c r="A4" s="105" t="s">
        <v>3</v>
      </c>
      <c r="B4" s="105"/>
      <c r="C4" s="10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x14ac:dyDescent="0.2">
      <c r="A5" s="86" t="s">
        <v>4</v>
      </c>
      <c r="B5" s="86"/>
      <c r="C5" s="86"/>
      <c r="D5" s="86"/>
      <c r="E5" s="86"/>
      <c r="F5" s="86"/>
      <c r="G5" s="109"/>
      <c r="H5" s="109"/>
      <c r="I5" s="109"/>
      <c r="J5" s="5"/>
      <c r="K5" s="5"/>
      <c r="L5" s="5"/>
      <c r="M5" s="2" t="s">
        <v>5</v>
      </c>
      <c r="N5" s="109"/>
      <c r="O5" s="109"/>
      <c r="P5" s="109"/>
      <c r="Q5" s="5"/>
      <c r="R5" s="5"/>
      <c r="S5" s="2" t="s">
        <v>6</v>
      </c>
      <c r="T5" s="127"/>
      <c r="U5" s="127"/>
      <c r="V5" s="127"/>
      <c r="W5" s="6"/>
      <c r="X5" s="5"/>
      <c r="Y5" s="5"/>
      <c r="Z5" s="5"/>
    </row>
    <row r="6" spans="1:26" x14ac:dyDescent="0.2">
      <c r="A6" s="86" t="s">
        <v>7</v>
      </c>
      <c r="B6" s="86"/>
      <c r="C6" s="86"/>
      <c r="D6" s="86"/>
      <c r="E6" s="86"/>
      <c r="F6" s="5"/>
      <c r="G6" s="103"/>
      <c r="H6" s="103"/>
      <c r="I6" s="103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5"/>
      <c r="B7" s="5"/>
      <c r="C7" s="3"/>
      <c r="D7" s="7"/>
      <c r="E7" s="3"/>
      <c r="F7" s="3"/>
      <c r="G7" s="3"/>
      <c r="H7" s="3"/>
      <c r="I7" s="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8" t="s">
        <v>8</v>
      </c>
      <c r="B8" s="5" t="s">
        <v>9</v>
      </c>
      <c r="C8" s="3"/>
      <c r="D8" s="5"/>
      <c r="E8" s="110"/>
      <c r="F8" s="110"/>
      <c r="G8" s="3" t="s">
        <v>10</v>
      </c>
      <c r="H8" s="3"/>
      <c r="I8" s="6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A9" s="5"/>
      <c r="B9" s="5" t="s">
        <v>11</v>
      </c>
      <c r="C9" s="6"/>
      <c r="D9" s="6"/>
      <c r="E9" s="6"/>
      <c r="F9" s="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x14ac:dyDescent="0.2">
      <c r="A10" s="5"/>
      <c r="B10" s="9" t="s">
        <v>12</v>
      </c>
      <c r="C10" s="10"/>
      <c r="D10" s="10"/>
      <c r="E10" s="113"/>
      <c r="F10" s="113"/>
      <c r="G10" s="113"/>
      <c r="H10" s="113"/>
      <c r="I10" s="114"/>
      <c r="J10" s="9" t="s">
        <v>12</v>
      </c>
      <c r="K10" s="10"/>
      <c r="L10" s="10"/>
      <c r="M10" s="113"/>
      <c r="N10" s="113"/>
      <c r="O10" s="113"/>
      <c r="P10" s="113"/>
      <c r="Q10" s="114"/>
      <c r="R10" s="9" t="s">
        <v>12</v>
      </c>
      <c r="S10" s="11"/>
      <c r="T10" s="11"/>
      <c r="U10" s="113"/>
      <c r="V10" s="113"/>
      <c r="W10" s="113"/>
      <c r="X10" s="113"/>
      <c r="Y10" s="114"/>
      <c r="Z10" s="5"/>
    </row>
    <row r="11" spans="1:26" x14ac:dyDescent="0.2">
      <c r="A11" s="5"/>
      <c r="B11" s="119" t="s">
        <v>13</v>
      </c>
      <c r="C11" s="119"/>
      <c r="D11" s="119"/>
      <c r="E11" s="119"/>
      <c r="F11" s="120" t="s">
        <v>14</v>
      </c>
      <c r="G11" s="121"/>
      <c r="H11" s="121"/>
      <c r="I11" s="122"/>
      <c r="J11" s="119" t="s">
        <v>13</v>
      </c>
      <c r="K11" s="119"/>
      <c r="L11" s="119"/>
      <c r="M11" s="119"/>
      <c r="N11" s="120" t="s">
        <v>14</v>
      </c>
      <c r="O11" s="121"/>
      <c r="P11" s="121"/>
      <c r="Q11" s="122"/>
      <c r="R11" s="119" t="s">
        <v>13</v>
      </c>
      <c r="S11" s="119"/>
      <c r="T11" s="119"/>
      <c r="U11" s="119"/>
      <c r="V11" s="120" t="s">
        <v>14</v>
      </c>
      <c r="W11" s="121"/>
      <c r="X11" s="121"/>
      <c r="Y11" s="122"/>
      <c r="Z11" s="5"/>
    </row>
    <row r="12" spans="1:26" x14ac:dyDescent="0.2">
      <c r="A12" s="5"/>
      <c r="B12" s="119"/>
      <c r="C12" s="119"/>
      <c r="D12" s="119"/>
      <c r="E12" s="119"/>
      <c r="F12" s="123"/>
      <c r="G12" s="124"/>
      <c r="H12" s="124"/>
      <c r="I12" s="125"/>
      <c r="J12" s="119"/>
      <c r="K12" s="119"/>
      <c r="L12" s="119"/>
      <c r="M12" s="119"/>
      <c r="N12" s="123"/>
      <c r="O12" s="124"/>
      <c r="P12" s="124"/>
      <c r="Q12" s="125"/>
      <c r="R12" s="119"/>
      <c r="S12" s="119"/>
      <c r="T12" s="119"/>
      <c r="U12" s="119"/>
      <c r="V12" s="123"/>
      <c r="W12" s="124"/>
      <c r="X12" s="124"/>
      <c r="Y12" s="125"/>
      <c r="Z12" s="5"/>
    </row>
    <row r="13" spans="1:26" x14ac:dyDescent="0.2">
      <c r="A13" s="5"/>
      <c r="B13" s="115"/>
      <c r="C13" s="115"/>
      <c r="D13" s="115"/>
      <c r="E13" s="115"/>
      <c r="F13" s="116"/>
      <c r="G13" s="117"/>
      <c r="H13" s="117"/>
      <c r="I13" s="118"/>
      <c r="J13" s="115"/>
      <c r="K13" s="115"/>
      <c r="L13" s="115"/>
      <c r="M13" s="115"/>
      <c r="N13" s="116"/>
      <c r="O13" s="117"/>
      <c r="P13" s="117"/>
      <c r="Q13" s="118"/>
      <c r="R13" s="115"/>
      <c r="S13" s="115"/>
      <c r="T13" s="115"/>
      <c r="U13" s="115"/>
      <c r="V13" s="116"/>
      <c r="W13" s="117"/>
      <c r="X13" s="117"/>
      <c r="Y13" s="118"/>
      <c r="Z13" s="5"/>
    </row>
    <row r="14" spans="1:26" x14ac:dyDescent="0.2">
      <c r="A14" s="5"/>
      <c r="B14" s="128"/>
      <c r="C14" s="128"/>
      <c r="D14" s="128"/>
      <c r="E14" s="128"/>
      <c r="F14" s="116"/>
      <c r="G14" s="117"/>
      <c r="H14" s="117"/>
      <c r="I14" s="118"/>
      <c r="J14" s="115"/>
      <c r="K14" s="115"/>
      <c r="L14" s="115"/>
      <c r="M14" s="115"/>
      <c r="N14" s="116"/>
      <c r="O14" s="117"/>
      <c r="P14" s="117"/>
      <c r="Q14" s="118"/>
      <c r="R14" s="115"/>
      <c r="S14" s="115"/>
      <c r="T14" s="115"/>
      <c r="U14" s="115"/>
      <c r="V14" s="116"/>
      <c r="W14" s="117"/>
      <c r="X14" s="117"/>
      <c r="Y14" s="118"/>
      <c r="Z14" s="5"/>
    </row>
    <row r="15" spans="1:26" x14ac:dyDescent="0.2">
      <c r="A15" s="5"/>
      <c r="B15" s="115"/>
      <c r="C15" s="115"/>
      <c r="D15" s="115"/>
      <c r="E15" s="115"/>
      <c r="F15" s="116"/>
      <c r="G15" s="117"/>
      <c r="H15" s="117"/>
      <c r="I15" s="118"/>
      <c r="J15" s="115"/>
      <c r="K15" s="115"/>
      <c r="L15" s="115"/>
      <c r="M15" s="115"/>
      <c r="N15" s="116"/>
      <c r="O15" s="117"/>
      <c r="P15" s="117"/>
      <c r="Q15" s="118"/>
      <c r="R15" s="115"/>
      <c r="S15" s="115"/>
      <c r="T15" s="115"/>
      <c r="U15" s="115"/>
      <c r="V15" s="116"/>
      <c r="W15" s="117"/>
      <c r="X15" s="117"/>
      <c r="Y15" s="118"/>
      <c r="Z15" s="5"/>
    </row>
    <row r="16" spans="1:26" x14ac:dyDescent="0.2">
      <c r="A16" s="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5"/>
    </row>
    <row r="17" spans="1:27" x14ac:dyDescent="0.2">
      <c r="A17" s="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5"/>
    </row>
    <row r="18" spans="1:27" x14ac:dyDescent="0.2">
      <c r="A18" s="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5"/>
    </row>
    <row r="19" spans="1:27" x14ac:dyDescent="0.2">
      <c r="A19" s="5"/>
      <c r="B19" s="5" t="s">
        <v>15</v>
      </c>
      <c r="C19" s="5"/>
      <c r="D19" s="5"/>
      <c r="E19" s="5"/>
      <c r="F19" s="5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5"/>
    </row>
    <row r="21" spans="1:27" x14ac:dyDescent="0.2">
      <c r="A21" s="8" t="s">
        <v>16</v>
      </c>
      <c r="B21" s="4" t="s">
        <v>17</v>
      </c>
    </row>
    <row r="22" spans="1:27" x14ac:dyDescent="0.2">
      <c r="C22" s="111" t="s">
        <v>18</v>
      </c>
      <c r="D22" s="111"/>
      <c r="E22" s="112"/>
      <c r="G22" s="111" t="s">
        <v>19</v>
      </c>
      <c r="H22" s="111"/>
      <c r="I22" s="112"/>
      <c r="K22" s="143" t="s">
        <v>20</v>
      </c>
      <c r="L22" s="143"/>
      <c r="M22" s="143"/>
      <c r="N22" s="143"/>
      <c r="Q22" s="138" t="s">
        <v>21</v>
      </c>
      <c r="R22" s="138"/>
      <c r="S22" s="138"/>
      <c r="T22" s="138"/>
    </row>
    <row r="23" spans="1:27" x14ac:dyDescent="0.2">
      <c r="C23" s="140"/>
      <c r="D23" s="140"/>
      <c r="E23" s="140"/>
      <c r="F23" s="31"/>
      <c r="G23" s="140"/>
      <c r="H23" s="140"/>
      <c r="I23" s="140"/>
      <c r="J23" s="31"/>
      <c r="K23" s="141"/>
      <c r="L23" s="141"/>
      <c r="M23" s="141"/>
      <c r="N23" s="142"/>
      <c r="O23" s="31"/>
      <c r="P23" s="31"/>
      <c r="Q23" s="141"/>
      <c r="R23" s="141"/>
      <c r="S23" s="141"/>
      <c r="T23" s="142"/>
    </row>
    <row r="24" spans="1:27" x14ac:dyDescent="0.2">
      <c r="C24" s="94"/>
      <c r="D24" s="94"/>
      <c r="E24" s="94"/>
      <c r="F24" s="31"/>
      <c r="G24" s="94"/>
      <c r="H24" s="94"/>
      <c r="I24" s="94"/>
      <c r="J24" s="31"/>
      <c r="K24" s="96"/>
      <c r="L24" s="96"/>
      <c r="M24" s="96"/>
      <c r="N24" s="97"/>
      <c r="O24" s="31"/>
      <c r="P24" s="31"/>
      <c r="Q24" s="96"/>
      <c r="R24" s="96"/>
      <c r="S24" s="96"/>
      <c r="T24" s="97"/>
    </row>
    <row r="25" spans="1:27" x14ac:dyDescent="0.2">
      <c r="C25" s="94"/>
      <c r="D25" s="94"/>
      <c r="E25" s="94"/>
      <c r="F25" s="31"/>
      <c r="G25" s="94"/>
      <c r="H25" s="94"/>
      <c r="I25" s="94"/>
      <c r="J25" s="31"/>
      <c r="K25" s="96"/>
      <c r="L25" s="96"/>
      <c r="M25" s="96"/>
      <c r="N25" s="97"/>
      <c r="O25" s="31"/>
      <c r="P25" s="31"/>
      <c r="Q25" s="96"/>
      <c r="R25" s="96"/>
      <c r="S25" s="96"/>
      <c r="T25" s="97"/>
    </row>
    <row r="26" spans="1:27" x14ac:dyDescent="0.2">
      <c r="C26" s="94"/>
      <c r="D26" s="94"/>
      <c r="E26" s="94"/>
      <c r="F26" s="31"/>
      <c r="G26" s="94"/>
      <c r="H26" s="94"/>
      <c r="I26" s="94"/>
      <c r="J26" s="31"/>
      <c r="K26" s="96"/>
      <c r="L26" s="96"/>
      <c r="M26" s="96"/>
      <c r="N26" s="97"/>
      <c r="O26" s="31"/>
      <c r="P26" s="31"/>
      <c r="Q26" s="96"/>
      <c r="R26" s="96"/>
      <c r="S26" s="96"/>
      <c r="T26" s="97"/>
    </row>
    <row r="27" spans="1:27" x14ac:dyDescent="0.2">
      <c r="C27" s="95" t="s">
        <v>22</v>
      </c>
      <c r="D27" s="95"/>
      <c r="E27" s="95"/>
      <c r="G27" s="94"/>
      <c r="H27" s="94"/>
      <c r="I27" s="94"/>
    </row>
    <row r="29" spans="1:27" x14ac:dyDescent="0.2">
      <c r="A29" s="8" t="s">
        <v>24</v>
      </c>
      <c r="B29" s="56" t="s">
        <v>23</v>
      </c>
      <c r="C29" s="56"/>
      <c r="D29" s="56"/>
      <c r="E29" s="56"/>
    </row>
    <row r="30" spans="1:27" x14ac:dyDescent="0.2">
      <c r="B30" s="56" t="s">
        <v>161</v>
      </c>
      <c r="C30" s="56"/>
      <c r="D30" s="56"/>
      <c r="E30" s="56"/>
      <c r="F30" s="102" t="s">
        <v>162</v>
      </c>
      <c r="G30" s="102"/>
      <c r="H30" s="102"/>
      <c r="I30" s="102"/>
      <c r="J30" s="56"/>
      <c r="K30" s="58" t="s">
        <v>166</v>
      </c>
      <c r="L30" s="56"/>
      <c r="M30" s="56"/>
      <c r="N30" s="56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</row>
    <row r="31" spans="1:27" x14ac:dyDescent="0.2">
      <c r="D31" s="98" t="s">
        <v>25</v>
      </c>
      <c r="E31" s="98"/>
      <c r="F31" s="98"/>
      <c r="G31" s="101" t="s">
        <v>26</v>
      </c>
      <c r="H31" s="101"/>
      <c r="I31" s="101"/>
      <c r="J31" s="102"/>
      <c r="K31" s="102"/>
      <c r="L31" s="102"/>
      <c r="M31" s="102"/>
      <c r="N31" s="101" t="s">
        <v>27</v>
      </c>
      <c r="O31" s="101"/>
      <c r="Q31" s="139" t="s">
        <v>118</v>
      </c>
      <c r="R31" s="139"/>
      <c r="S31" s="139"/>
      <c r="T31" s="139"/>
      <c r="U31" s="139"/>
      <c r="V31" s="139"/>
      <c r="W31" s="102"/>
      <c r="X31" s="102"/>
      <c r="Y31" s="102"/>
      <c r="Z31" s="139" t="s">
        <v>27</v>
      </c>
      <c r="AA31" s="139"/>
    </row>
    <row r="33" spans="1:26" x14ac:dyDescent="0.2">
      <c r="D33" s="98" t="s">
        <v>28</v>
      </c>
      <c r="E33" s="99"/>
      <c r="F33" s="5" t="s">
        <v>117</v>
      </c>
      <c r="G33" s="5"/>
      <c r="H33" s="5"/>
      <c r="I33" s="5"/>
      <c r="J33" s="5"/>
      <c r="K33" s="5"/>
      <c r="L33" s="100"/>
      <c r="M33" s="100"/>
      <c r="N33" s="100"/>
      <c r="O33" s="5" t="s">
        <v>29</v>
      </c>
      <c r="P33" s="5"/>
      <c r="Q33" s="5"/>
      <c r="R33" s="5"/>
      <c r="S33" s="5"/>
      <c r="T33" s="5"/>
      <c r="U33" s="5"/>
      <c r="V33" s="5"/>
    </row>
    <row r="34" spans="1:26" ht="15.75" x14ac:dyDescent="0.2">
      <c r="F34" s="5" t="s">
        <v>30</v>
      </c>
      <c r="G34" s="5"/>
      <c r="H34" s="5"/>
      <c r="I34" s="5"/>
      <c r="J34" s="5"/>
      <c r="K34" s="5"/>
      <c r="L34" s="100"/>
      <c r="M34" s="100"/>
      <c r="N34" s="100"/>
      <c r="O34" s="5" t="s">
        <v>31</v>
      </c>
      <c r="P34" s="5"/>
      <c r="Q34" s="100"/>
      <c r="R34" s="100"/>
      <c r="S34" s="100"/>
      <c r="T34" s="5" t="s">
        <v>32</v>
      </c>
      <c r="U34" s="5"/>
      <c r="V34" s="5"/>
    </row>
    <row r="35" spans="1:26" x14ac:dyDescent="0.2">
      <c r="F35" s="5" t="s">
        <v>33</v>
      </c>
      <c r="G35" s="5"/>
      <c r="H35" s="5"/>
      <c r="I35" s="5"/>
      <c r="J35" s="5"/>
      <c r="K35" s="5"/>
      <c r="L35" s="100"/>
      <c r="M35" s="100"/>
      <c r="N35" s="100"/>
      <c r="O35" s="5" t="s">
        <v>29</v>
      </c>
      <c r="P35" s="5"/>
      <c r="Q35" s="5"/>
      <c r="R35" s="5"/>
      <c r="S35" s="5"/>
      <c r="T35" s="5"/>
      <c r="U35" s="5"/>
      <c r="V35" s="5"/>
    </row>
    <row r="37" spans="1:26" x14ac:dyDescent="0.2">
      <c r="D37" s="5" t="s">
        <v>34</v>
      </c>
      <c r="E37" s="5"/>
      <c r="F37" s="12" t="s">
        <v>35</v>
      </c>
      <c r="G37" s="5"/>
      <c r="H37" s="5"/>
      <c r="I37" s="5"/>
      <c r="J37" s="5"/>
      <c r="K37" s="5"/>
      <c r="L37" s="5"/>
      <c r="M37" s="5"/>
      <c r="N37" s="5"/>
      <c r="O37" s="100"/>
      <c r="P37" s="100"/>
      <c r="Q37" s="100"/>
      <c r="R37" s="5" t="s">
        <v>36</v>
      </c>
      <c r="S37" s="5"/>
      <c r="T37" s="5"/>
      <c r="U37" s="5"/>
      <c r="V37" s="5"/>
      <c r="W37" s="5"/>
      <c r="X37" s="5"/>
      <c r="Y37" s="5"/>
      <c r="Z37" s="5"/>
    </row>
    <row r="38" spans="1:26" x14ac:dyDescent="0.2"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">
      <c r="B39" s="5" t="s">
        <v>37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3"/>
      <c r="Y39" s="13"/>
      <c r="Z39" s="13"/>
    </row>
    <row r="40" spans="1:26" x14ac:dyDescent="0.2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1"/>
    </row>
    <row r="41" spans="1:26" x14ac:dyDescent="0.2"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4"/>
    </row>
    <row r="42" spans="1:26" x14ac:dyDescent="0.2">
      <c r="B42" s="135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7"/>
    </row>
    <row r="43" spans="1:26" x14ac:dyDescent="0.2">
      <c r="B43" s="5" t="s">
        <v>88</v>
      </c>
      <c r="C43" s="5"/>
      <c r="D43" s="5"/>
      <c r="E43" s="5"/>
      <c r="F43" s="5"/>
      <c r="G43" s="5"/>
      <c r="H43" s="5"/>
      <c r="I43" s="5"/>
      <c r="J43" s="5"/>
      <c r="M43" s="117"/>
      <c r="N43" s="117"/>
      <c r="O43" s="117"/>
      <c r="P43" s="5" t="s">
        <v>29</v>
      </c>
      <c r="T43" s="5"/>
      <c r="U43" s="5"/>
      <c r="V43" s="5"/>
      <c r="W43" s="5"/>
      <c r="X43" s="5"/>
      <c r="Y43" s="5"/>
      <c r="Z43" s="5"/>
    </row>
    <row r="44" spans="1:26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Z44" s="5"/>
    </row>
    <row r="45" spans="1:26" x14ac:dyDescent="0.2">
      <c r="A45" s="8" t="s">
        <v>57</v>
      </c>
      <c r="B45" s="5" t="s">
        <v>38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">
      <c r="B46" s="12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1"/>
    </row>
    <row r="47" spans="1:26" x14ac:dyDescent="0.2">
      <c r="B47" s="13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4"/>
    </row>
    <row r="48" spans="1:26" x14ac:dyDescent="0.2"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</row>
    <row r="49" spans="1:28" hidden="1" x14ac:dyDescent="0.2">
      <c r="B49" s="55" t="s">
        <v>162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8" hidden="1" x14ac:dyDescent="0.2">
      <c r="B50" s="55" t="s">
        <v>163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8" hidden="1" x14ac:dyDescent="0.2">
      <c r="B51" s="55" t="s">
        <v>164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8" hidden="1" x14ac:dyDescent="0.2">
      <c r="B52" s="55" t="s">
        <v>165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8" x14ac:dyDescent="0.2">
      <c r="A53" s="54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8" x14ac:dyDescent="0.2">
      <c r="A54" s="54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8" x14ac:dyDescent="0.2">
      <c r="A55" s="54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8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8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8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8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8" ht="13.5" customHeight="1" x14ac:dyDescent="0.2">
      <c r="A60" s="86" t="s">
        <v>0</v>
      </c>
      <c r="B60" s="86"/>
      <c r="C60" s="86"/>
      <c r="D60" s="107" t="str">
        <f>IF($D$3=0," ",$D$3)</f>
        <v xml:space="preserve"> </v>
      </c>
      <c r="E60" s="107"/>
      <c r="F60" s="107"/>
      <c r="G60" s="107"/>
      <c r="H60" s="107"/>
      <c r="I60" s="107"/>
      <c r="J60" s="13"/>
      <c r="K60" s="13"/>
      <c r="L60" s="1" t="s">
        <v>1</v>
      </c>
      <c r="M60" s="103" t="str">
        <f>IF($S$3=0," ",$S$3)</f>
        <v xml:space="preserve"> </v>
      </c>
      <c r="N60" s="103"/>
      <c r="O60" s="103"/>
      <c r="P60" s="13"/>
      <c r="Q60" s="13"/>
      <c r="R60" s="1" t="s">
        <v>2</v>
      </c>
      <c r="S60" s="103" t="str">
        <f>IF($X$3=0," ",$X$3)</f>
        <v xml:space="preserve"> </v>
      </c>
      <c r="T60" s="103"/>
      <c r="U60" s="103"/>
      <c r="V60" s="6"/>
      <c r="W60" s="61"/>
      <c r="X60" s="59"/>
      <c r="Y60" s="62"/>
      <c r="Z60" s="59"/>
      <c r="AA60" s="21"/>
      <c r="AB60" s="21"/>
    </row>
    <row r="61" spans="1:28" x14ac:dyDescent="0.2">
      <c r="A61" s="8" t="s">
        <v>58</v>
      </c>
      <c r="B61" s="4" t="s">
        <v>39</v>
      </c>
    </row>
    <row r="62" spans="1:28" x14ac:dyDescent="0.2"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</row>
    <row r="63" spans="1:28" x14ac:dyDescent="0.2"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</row>
    <row r="64" spans="1:28" x14ac:dyDescent="0.2"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</row>
    <row r="65" spans="2:27" x14ac:dyDescent="0.2"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</row>
    <row r="66" spans="2:27" x14ac:dyDescent="0.2"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</row>
    <row r="67" spans="2:27" x14ac:dyDescent="0.2"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</row>
    <row r="68" spans="2:27" x14ac:dyDescent="0.2"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</row>
    <row r="69" spans="2:27" x14ac:dyDescent="0.2"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258"/>
    </row>
    <row r="70" spans="2:27" x14ac:dyDescent="0.2"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  <c r="S70" s="258"/>
      <c r="T70" s="258"/>
      <c r="U70" s="258"/>
      <c r="V70" s="258"/>
      <c r="W70" s="258"/>
      <c r="X70" s="258"/>
      <c r="Y70" s="258"/>
      <c r="Z70" s="258"/>
      <c r="AA70" s="258"/>
    </row>
    <row r="71" spans="2:27" x14ac:dyDescent="0.2">
      <c r="B71" s="258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8"/>
      <c r="V71" s="258"/>
      <c r="W71" s="258"/>
      <c r="X71" s="258"/>
      <c r="Y71" s="258"/>
      <c r="Z71" s="258"/>
      <c r="AA71" s="258"/>
    </row>
    <row r="72" spans="2:27" x14ac:dyDescent="0.2"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8"/>
      <c r="AA72" s="258"/>
    </row>
    <row r="73" spans="2:27" x14ac:dyDescent="0.2">
      <c r="B73" s="258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</row>
    <row r="74" spans="2:27" x14ac:dyDescent="0.2">
      <c r="B74" s="258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</row>
    <row r="75" spans="2:27" x14ac:dyDescent="0.2">
      <c r="B75" s="258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58"/>
      <c r="Z75" s="258"/>
      <c r="AA75" s="258"/>
    </row>
    <row r="76" spans="2:27" x14ac:dyDescent="0.2"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</row>
    <row r="77" spans="2:27" x14ac:dyDescent="0.2">
      <c r="B77" s="258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</row>
    <row r="78" spans="2:27" x14ac:dyDescent="0.2">
      <c r="B78" s="258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</row>
    <row r="79" spans="2:27" x14ac:dyDescent="0.2">
      <c r="B79" s="258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</row>
    <row r="80" spans="2:27" x14ac:dyDescent="0.2"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258"/>
      <c r="AA80" s="258"/>
    </row>
    <row r="81" spans="2:27" x14ac:dyDescent="0.2">
      <c r="B81" s="258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</row>
    <row r="82" spans="2:27" x14ac:dyDescent="0.2"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</row>
    <row r="83" spans="2:27" x14ac:dyDescent="0.2">
      <c r="B83" s="258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</row>
    <row r="84" spans="2:27" x14ac:dyDescent="0.2">
      <c r="B84" s="258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</row>
    <row r="85" spans="2:27" x14ac:dyDescent="0.2">
      <c r="B85" s="258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</row>
    <row r="86" spans="2:27" x14ac:dyDescent="0.2">
      <c r="B86" s="258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8"/>
      <c r="X86" s="258"/>
      <c r="Y86" s="258"/>
      <c r="Z86" s="258"/>
      <c r="AA86" s="258"/>
    </row>
    <row r="87" spans="2:27" ht="13.5" customHeight="1" x14ac:dyDescent="0.2">
      <c r="B87" s="258"/>
      <c r="C87" s="258"/>
      <c r="D87" s="258"/>
      <c r="E87" s="258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</row>
    <row r="88" spans="2:27" x14ac:dyDescent="0.2">
      <c r="B88" s="258"/>
      <c r="C88" s="258"/>
      <c r="D88" s="258"/>
      <c r="E88" s="258"/>
      <c r="F88" s="258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</row>
    <row r="89" spans="2:27" x14ac:dyDescent="0.2"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</row>
    <row r="90" spans="2:27" x14ac:dyDescent="0.2"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8"/>
      <c r="AA90" s="258"/>
    </row>
    <row r="91" spans="2:27" x14ac:dyDescent="0.2"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258"/>
    </row>
    <row r="92" spans="2:27" x14ac:dyDescent="0.2"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258"/>
    </row>
    <row r="93" spans="2:27" x14ac:dyDescent="0.2">
      <c r="B93" s="258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</row>
    <row r="94" spans="2:27" x14ac:dyDescent="0.2">
      <c r="C94" s="4" t="s">
        <v>40</v>
      </c>
    </row>
    <row r="95" spans="2:27" x14ac:dyDescent="0.2">
      <c r="C95" s="4" t="s">
        <v>41</v>
      </c>
      <c r="K95" s="4" t="s">
        <v>44</v>
      </c>
      <c r="T95" s="4" t="s">
        <v>47</v>
      </c>
    </row>
    <row r="96" spans="2:27" x14ac:dyDescent="0.2">
      <c r="C96" s="4" t="s">
        <v>42</v>
      </c>
      <c r="K96" s="4" t="s">
        <v>45</v>
      </c>
    </row>
    <row r="97" spans="1:24" x14ac:dyDescent="0.2">
      <c r="C97" s="4" t="s">
        <v>43</v>
      </c>
      <c r="K97" s="4" t="s">
        <v>46</v>
      </c>
    </row>
    <row r="99" spans="1:24" x14ac:dyDescent="0.2">
      <c r="A99" s="193" t="s">
        <v>48</v>
      </c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</row>
    <row r="100" spans="1:24" x14ac:dyDescent="0.2">
      <c r="A100" s="259" t="s">
        <v>49</v>
      </c>
      <c r="B100" s="259"/>
      <c r="C100" s="259"/>
      <c r="D100" s="259" t="s">
        <v>50</v>
      </c>
      <c r="E100" s="259"/>
      <c r="F100" s="259"/>
      <c r="G100" s="259" t="s">
        <v>51</v>
      </c>
      <c r="H100" s="259"/>
      <c r="I100" s="259"/>
      <c r="J100" s="259" t="s">
        <v>52</v>
      </c>
      <c r="K100" s="259"/>
      <c r="L100" s="259"/>
      <c r="M100" s="259" t="s">
        <v>53</v>
      </c>
      <c r="N100" s="259"/>
      <c r="O100" s="259"/>
      <c r="P100" s="259" t="s">
        <v>54</v>
      </c>
      <c r="Q100" s="259"/>
      <c r="R100" s="259"/>
      <c r="S100" s="259" t="s">
        <v>55</v>
      </c>
      <c r="T100" s="259"/>
      <c r="U100" s="259"/>
      <c r="V100" s="259" t="s">
        <v>56</v>
      </c>
      <c r="W100" s="259"/>
      <c r="X100" s="259"/>
    </row>
    <row r="101" spans="1:24" s="54" customFormat="1" x14ac:dyDescent="0.2">
      <c r="A101" s="260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</row>
    <row r="102" spans="1:24" s="54" customFormat="1" x14ac:dyDescent="0.2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X102" s="260"/>
    </row>
    <row r="103" spans="1:24" s="54" customFormat="1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1:24" s="54" customFormat="1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1:24" s="54" customFormat="1" x14ac:dyDescent="0.2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1:24" x14ac:dyDescent="0.2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1:24" x14ac:dyDescent="0.2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1:24" x14ac:dyDescent="0.2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1:24" x14ac:dyDescent="0.2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1:24" x14ac:dyDescent="0.2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1:24" x14ac:dyDescent="0.2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1:24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1:39" s="54" customFormat="1" x14ac:dyDescent="0.2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</row>
    <row r="114" spans="1:39" x14ac:dyDescent="0.2">
      <c r="M114" s="60"/>
    </row>
    <row r="115" spans="1:39" x14ac:dyDescent="0.2">
      <c r="A115" s="86" t="s">
        <v>0</v>
      </c>
      <c r="B115" s="86"/>
      <c r="C115" s="86"/>
      <c r="D115" s="87" t="str">
        <f>IF($D$3=0," ",$D$3)</f>
        <v xml:space="preserve"> </v>
      </c>
      <c r="E115" s="87"/>
      <c r="F115" s="87"/>
      <c r="G115" s="87"/>
      <c r="H115" s="87"/>
      <c r="I115" s="87"/>
      <c r="J115" s="13"/>
      <c r="K115" s="13"/>
      <c r="L115" s="1" t="s">
        <v>1</v>
      </c>
      <c r="M115" s="88" t="str">
        <f>IF($S$3=0," ",$S$3)</f>
        <v xml:space="preserve"> </v>
      </c>
      <c r="N115" s="88"/>
      <c r="O115" s="88"/>
      <c r="P115" s="13"/>
      <c r="Q115" s="13"/>
      <c r="R115" s="1" t="s">
        <v>2</v>
      </c>
      <c r="S115" s="88" t="str">
        <f>IF($X$3=0," ",$X$3)</f>
        <v xml:space="preserve"> </v>
      </c>
      <c r="T115" s="88"/>
      <c r="U115" s="88"/>
      <c r="V115" s="13"/>
      <c r="W115" s="14"/>
      <c r="X115" s="59"/>
      <c r="Y115" s="16"/>
      <c r="Z115" s="59"/>
    </row>
    <row r="116" spans="1:39" x14ac:dyDescent="0.2">
      <c r="A116" s="52" t="s">
        <v>60</v>
      </c>
      <c r="B116" s="91" t="s">
        <v>167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3"/>
    </row>
    <row r="117" spans="1:39" x14ac:dyDescent="0.2">
      <c r="A117" s="24" t="s">
        <v>59</v>
      </c>
      <c r="B117" s="206" t="s">
        <v>61</v>
      </c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79">
        <v>1</v>
      </c>
      <c r="P117" s="80"/>
      <c r="Q117" s="80"/>
      <c r="R117" s="79">
        <v>2</v>
      </c>
      <c r="S117" s="80"/>
      <c r="T117" s="80"/>
      <c r="U117" s="79">
        <v>3</v>
      </c>
      <c r="V117" s="80"/>
      <c r="W117" s="80"/>
      <c r="X117" s="79">
        <v>4</v>
      </c>
      <c r="Y117" s="80"/>
      <c r="Z117" s="80"/>
      <c r="AA117" s="17"/>
      <c r="AB117" s="49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">
      <c r="A118" s="50"/>
      <c r="B118" s="202" t="s">
        <v>62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89" t="str">
        <f>IF(C23=0," ",C23)</f>
        <v xml:space="preserve"> </v>
      </c>
      <c r="P118" s="90"/>
      <c r="Q118" s="90"/>
      <c r="R118" s="89" t="str">
        <f>IF(C24=0," ",C24)</f>
        <v xml:space="preserve"> </v>
      </c>
      <c r="S118" s="90"/>
      <c r="T118" s="90"/>
      <c r="U118" s="89" t="str">
        <f>IF(C25=0," ",C25)</f>
        <v xml:space="preserve"> </v>
      </c>
      <c r="V118" s="90"/>
      <c r="W118" s="90"/>
      <c r="X118" s="89" t="str">
        <f>IF(C26=0," ",C26)</f>
        <v xml:space="preserve"> </v>
      </c>
      <c r="Y118" s="90"/>
      <c r="Z118" s="90"/>
      <c r="AA118" s="18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</row>
    <row r="119" spans="1:39" ht="14.25" x14ac:dyDescent="0.2">
      <c r="A119" s="50"/>
      <c r="B119" s="202" t="s">
        <v>168</v>
      </c>
      <c r="C119" s="203"/>
      <c r="D119" s="203"/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89" t="str">
        <f>IF(G23=0," ",G23)</f>
        <v xml:space="preserve"> </v>
      </c>
      <c r="P119" s="90"/>
      <c r="Q119" s="90"/>
      <c r="R119" s="89" t="str">
        <f>IF(G24=0," ",G25)</f>
        <v xml:space="preserve"> </v>
      </c>
      <c r="S119" s="90"/>
      <c r="T119" s="90"/>
      <c r="U119" s="89" t="str">
        <f>IF(G25=0," ",G25)</f>
        <v xml:space="preserve"> </v>
      </c>
      <c r="V119" s="90"/>
      <c r="W119" s="90"/>
      <c r="X119" s="89" t="str">
        <f>IF(G26=0," ",G26)</f>
        <v xml:space="preserve"> </v>
      </c>
      <c r="Y119" s="90"/>
      <c r="Z119" s="90"/>
      <c r="AA119" s="18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</row>
    <row r="120" spans="1:39" x14ac:dyDescent="0.2">
      <c r="A120" s="50"/>
      <c r="B120" s="202" t="s">
        <v>63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159"/>
      <c r="P120" s="115"/>
      <c r="Q120" s="115"/>
      <c r="R120" s="159"/>
      <c r="S120" s="115"/>
      <c r="T120" s="115"/>
      <c r="U120" s="159"/>
      <c r="V120" s="115"/>
      <c r="W120" s="115"/>
      <c r="X120" s="159"/>
      <c r="Y120" s="115"/>
      <c r="Z120" s="115"/>
      <c r="AA120" s="18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</row>
    <row r="121" spans="1:39" x14ac:dyDescent="0.2">
      <c r="A121" s="50"/>
      <c r="B121" s="202" t="s">
        <v>64</v>
      </c>
      <c r="C121" s="203"/>
      <c r="D121" s="203"/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75"/>
      <c r="P121" s="76"/>
      <c r="Q121" s="76"/>
      <c r="R121" s="75"/>
      <c r="S121" s="76"/>
      <c r="T121" s="76"/>
      <c r="U121" s="75"/>
      <c r="V121" s="76"/>
      <c r="W121" s="76"/>
      <c r="X121" s="75"/>
      <c r="Y121" s="76"/>
      <c r="Z121" s="76"/>
      <c r="AA121" s="18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</row>
    <row r="122" spans="1:39" x14ac:dyDescent="0.2">
      <c r="A122" s="24" t="s">
        <v>65</v>
      </c>
      <c r="B122" s="204" t="s">
        <v>66</v>
      </c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146"/>
      <c r="P122" s="78"/>
      <c r="Q122" s="78"/>
      <c r="R122" s="77"/>
      <c r="S122" s="78"/>
      <c r="T122" s="78"/>
      <c r="U122" s="77"/>
      <c r="V122" s="78"/>
      <c r="W122" s="78"/>
      <c r="X122" s="77"/>
      <c r="Y122" s="78"/>
      <c r="Z122" s="149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">
      <c r="A123" s="50"/>
      <c r="B123" s="202" t="s">
        <v>67</v>
      </c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81"/>
      <c r="P123" s="82"/>
      <c r="Q123" s="82"/>
      <c r="R123" s="81"/>
      <c r="S123" s="82"/>
      <c r="T123" s="82"/>
      <c r="U123" s="81"/>
      <c r="V123" s="82"/>
      <c r="W123" s="82"/>
      <c r="X123" s="81"/>
      <c r="Y123" s="82"/>
      <c r="Z123" s="82"/>
      <c r="AA123" s="18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</row>
    <row r="124" spans="1:39" x14ac:dyDescent="0.2">
      <c r="A124" s="50"/>
      <c r="B124" s="202" t="s">
        <v>68</v>
      </c>
      <c r="C124" s="203"/>
      <c r="D124" s="203"/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75"/>
      <c r="P124" s="76"/>
      <c r="Q124" s="76"/>
      <c r="R124" s="75"/>
      <c r="S124" s="76"/>
      <c r="T124" s="76"/>
      <c r="U124" s="75"/>
      <c r="V124" s="76"/>
      <c r="W124" s="76"/>
      <c r="X124" s="75"/>
      <c r="Y124" s="76"/>
      <c r="Z124" s="76"/>
      <c r="AA124" s="18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</row>
    <row r="125" spans="1:39" x14ac:dyDescent="0.2">
      <c r="A125" s="24" t="s">
        <v>74</v>
      </c>
      <c r="B125" s="204" t="s">
        <v>69</v>
      </c>
      <c r="C125" s="205"/>
      <c r="D125" s="205"/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146"/>
      <c r="P125" s="78"/>
      <c r="Q125" s="78"/>
      <c r="R125" s="77"/>
      <c r="S125" s="78"/>
      <c r="T125" s="78"/>
      <c r="U125" s="77"/>
      <c r="V125" s="78"/>
      <c r="W125" s="78"/>
      <c r="X125" s="77"/>
      <c r="Y125" s="78"/>
      <c r="Z125" s="149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">
      <c r="A126" s="50"/>
      <c r="B126" s="202" t="s">
        <v>70</v>
      </c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150" t="str">
        <f>IF(O123=0," ",O123*O120)</f>
        <v xml:space="preserve"> </v>
      </c>
      <c r="P126" s="151"/>
      <c r="Q126" s="151"/>
      <c r="R126" s="144" t="str">
        <f>IF(R123=0," ",R123*R120)</f>
        <v xml:space="preserve"> </v>
      </c>
      <c r="S126" s="145"/>
      <c r="T126" s="145"/>
      <c r="U126" s="144" t="str">
        <f>IF(U123=0," ",U123*U120)</f>
        <v xml:space="preserve"> </v>
      </c>
      <c r="V126" s="145"/>
      <c r="W126" s="145"/>
      <c r="X126" s="144" t="str">
        <f>IF(X123=0," ",X123*X120)</f>
        <v xml:space="preserve"> </v>
      </c>
      <c r="Y126" s="145"/>
      <c r="Z126" s="145"/>
      <c r="AA126" s="18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</row>
    <row r="127" spans="1:39" x14ac:dyDescent="0.2">
      <c r="A127" s="50"/>
      <c r="B127" s="202" t="s">
        <v>71</v>
      </c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83"/>
      <c r="P127" s="84"/>
      <c r="Q127" s="84"/>
      <c r="R127" s="83"/>
      <c r="S127" s="84"/>
      <c r="T127" s="84"/>
      <c r="U127" s="83"/>
      <c r="V127" s="84"/>
      <c r="W127" s="84"/>
      <c r="X127" s="83"/>
      <c r="Y127" s="84"/>
      <c r="Z127" s="84"/>
      <c r="AA127" s="18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</row>
    <row r="128" spans="1:39" x14ac:dyDescent="0.2">
      <c r="A128" s="50"/>
      <c r="B128" s="202" t="s">
        <v>72</v>
      </c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147" t="str">
        <f>IF(O127=0," ",O127*O126)</f>
        <v xml:space="preserve"> </v>
      </c>
      <c r="P128" s="148"/>
      <c r="Q128" s="148"/>
      <c r="R128" s="147" t="str">
        <f>IF(R127=0," ",R127*R126)</f>
        <v xml:space="preserve"> </v>
      </c>
      <c r="S128" s="148"/>
      <c r="T128" s="148"/>
      <c r="U128" s="147" t="str">
        <f>IF(U127=0," ",U127*U126)</f>
        <v xml:space="preserve"> </v>
      </c>
      <c r="V128" s="148"/>
      <c r="W128" s="148"/>
      <c r="X128" s="147" t="str">
        <f>IF(X127=0," ",X127*X126)</f>
        <v xml:space="preserve"> </v>
      </c>
      <c r="Y128" s="148"/>
      <c r="Z128" s="148"/>
      <c r="AA128" s="18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</row>
    <row r="129" spans="1:39" x14ac:dyDescent="0.2">
      <c r="A129" s="50"/>
      <c r="B129" s="202" t="s">
        <v>73</v>
      </c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83"/>
      <c r="P129" s="84"/>
      <c r="Q129" s="84"/>
      <c r="R129" s="83"/>
      <c r="S129" s="84"/>
      <c r="T129" s="84"/>
      <c r="U129" s="83"/>
      <c r="V129" s="84"/>
      <c r="W129" s="84"/>
      <c r="X129" s="83"/>
      <c r="Y129" s="84"/>
      <c r="Z129" s="84"/>
      <c r="AA129" s="18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</row>
    <row r="130" spans="1:39" ht="14.25" x14ac:dyDescent="0.2">
      <c r="A130" s="50"/>
      <c r="B130" s="202" t="s">
        <v>169</v>
      </c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191" t="str">
        <f>IF(O129=0," ",O128/O129)</f>
        <v xml:space="preserve"> </v>
      </c>
      <c r="P130" s="192"/>
      <c r="Q130" s="192"/>
      <c r="R130" s="191" t="str">
        <f>IF(R129=0," ",R128/R129)</f>
        <v xml:space="preserve"> </v>
      </c>
      <c r="S130" s="192"/>
      <c r="T130" s="192"/>
      <c r="U130" s="191" t="str">
        <f>IF(U129=0," ",U128/U129)</f>
        <v xml:space="preserve"> </v>
      </c>
      <c r="V130" s="192"/>
      <c r="W130" s="192"/>
      <c r="X130" s="191" t="str">
        <f>IF(X129=0," ",X128/X129)</f>
        <v xml:space="preserve"> </v>
      </c>
      <c r="Y130" s="192"/>
      <c r="Z130" s="192"/>
      <c r="AA130" s="18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</row>
    <row r="131" spans="1:39" x14ac:dyDescent="0.2">
      <c r="A131" s="50"/>
      <c r="B131" s="202" t="s">
        <v>75</v>
      </c>
      <c r="C131" s="203"/>
      <c r="D131" s="203"/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157" t="str">
        <f>IF(O128=" "," ",O128/O121)</f>
        <v xml:space="preserve"> </v>
      </c>
      <c r="P131" s="158"/>
      <c r="Q131" s="158"/>
      <c r="R131" s="157" t="str">
        <f>IF(R128=" "," ",R128/R121)</f>
        <v xml:space="preserve"> </v>
      </c>
      <c r="S131" s="158"/>
      <c r="T131" s="158"/>
      <c r="U131" s="157" t="str">
        <f>IF(U128=" "," ",U128/U121)</f>
        <v xml:space="preserve"> </v>
      </c>
      <c r="V131" s="158"/>
      <c r="W131" s="158"/>
      <c r="X131" s="157" t="str">
        <f>IF(X128=" "," ",X128/X121)</f>
        <v xml:space="preserve"> </v>
      </c>
      <c r="Y131" s="158"/>
      <c r="Z131" s="158"/>
      <c r="AA131" s="18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</row>
    <row r="132" spans="1:39" ht="14.25" x14ac:dyDescent="0.2">
      <c r="A132" s="50"/>
      <c r="B132" s="202" t="s">
        <v>170</v>
      </c>
      <c r="C132" s="203"/>
      <c r="D132" s="203"/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159"/>
      <c r="P132" s="115"/>
      <c r="Q132" s="115"/>
      <c r="R132" s="159"/>
      <c r="S132" s="115"/>
      <c r="T132" s="115"/>
      <c r="U132" s="159"/>
      <c r="V132" s="115"/>
      <c r="W132" s="115"/>
      <c r="X132" s="159"/>
      <c r="Y132" s="115"/>
      <c r="Z132" s="115"/>
      <c r="AA132" s="18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</row>
    <row r="133" spans="1:39" ht="14.25" x14ac:dyDescent="0.2">
      <c r="A133" s="50"/>
      <c r="B133" s="202" t="s">
        <v>171</v>
      </c>
      <c r="C133" s="203"/>
      <c r="D133" s="203"/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159"/>
      <c r="P133" s="115"/>
      <c r="Q133" s="115"/>
      <c r="R133" s="159"/>
      <c r="S133" s="115"/>
      <c r="T133" s="115"/>
      <c r="U133" s="159"/>
      <c r="V133" s="115"/>
      <c r="W133" s="115"/>
      <c r="X133" s="159"/>
      <c r="Y133" s="115"/>
      <c r="Z133" s="115"/>
      <c r="AA133" s="18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</row>
    <row r="134" spans="1:39" ht="15.75" x14ac:dyDescent="0.3">
      <c r="A134" s="50"/>
      <c r="B134" s="202" t="s">
        <v>172</v>
      </c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170" t="str">
        <f>IF(O133=0," ",(453*O119*O130)/(O133*O132))</f>
        <v xml:space="preserve"> </v>
      </c>
      <c r="P134" s="171"/>
      <c r="Q134" s="171"/>
      <c r="R134" s="193" t="str">
        <f>IF(R132=0," ",(450*R119*R130)/(R133*R132))</f>
        <v xml:space="preserve"> </v>
      </c>
      <c r="S134" s="194"/>
      <c r="T134" s="194"/>
      <c r="U134" s="193" t="str">
        <f>IF(U132=0," ",(450*U119*U130)/(U133*U132))</f>
        <v xml:space="preserve"> </v>
      </c>
      <c r="V134" s="194"/>
      <c r="W134" s="194"/>
      <c r="X134" s="193" t="str">
        <f>IF(X132=0," ",(450*X119*X130)/(X133*X132))</f>
        <v xml:space="preserve"> </v>
      </c>
      <c r="Y134" s="194"/>
      <c r="Z134" s="194"/>
      <c r="AA134" s="18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</row>
    <row r="135" spans="1:39" x14ac:dyDescent="0.2">
      <c r="A135" s="24" t="s">
        <v>76</v>
      </c>
      <c r="B135" s="204" t="s">
        <v>77</v>
      </c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0"/>
      <c r="P135" s="201"/>
      <c r="Q135" s="201"/>
      <c r="R135" s="200"/>
      <c r="S135" s="201"/>
      <c r="T135" s="201"/>
      <c r="U135" s="200"/>
      <c r="V135" s="201"/>
      <c r="W135" s="201"/>
      <c r="X135" s="200"/>
      <c r="Y135" s="201"/>
      <c r="Z135" s="201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ht="14.25" x14ac:dyDescent="0.2">
      <c r="A136" s="51"/>
      <c r="B136" s="208" t="s">
        <v>174</v>
      </c>
      <c r="C136" s="208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195" t="str">
        <f>IF($N$142=0," ",($E$144*96.3)/($G$142*$N$142))</f>
        <v xml:space="preserve"> </v>
      </c>
      <c r="P136" s="196"/>
      <c r="Q136" s="196"/>
      <c r="R136" s="195" t="str">
        <f>IF($N$142=0," ",($E$144*96.3)/($G$142*$N$142))</f>
        <v xml:space="preserve"> </v>
      </c>
      <c r="S136" s="196"/>
      <c r="T136" s="196"/>
      <c r="U136" s="195" t="str">
        <f>IF($N$142=0," ",($E$144*96.3)/($G$142*$N$142))</f>
        <v xml:space="preserve"> </v>
      </c>
      <c r="V136" s="196"/>
      <c r="W136" s="196"/>
      <c r="X136" s="195" t="str">
        <f>IF($N$142=0," ",($E$144*96.3)/($G$142*$N$142))</f>
        <v xml:space="preserve"> </v>
      </c>
      <c r="Y136" s="196"/>
      <c r="Z136" s="196"/>
      <c r="AA136" s="18"/>
      <c r="AB136" s="18"/>
      <c r="AC136" s="18"/>
      <c r="AD136" s="18"/>
      <c r="AE136" s="18"/>
      <c r="AF136" s="18"/>
      <c r="AG136" s="18"/>
      <c r="AH136" s="19"/>
      <c r="AI136" s="19"/>
      <c r="AJ136" s="19"/>
      <c r="AK136" s="19"/>
      <c r="AL136" s="19"/>
      <c r="AM136" s="19"/>
    </row>
    <row r="137" spans="1:39" ht="14.25" x14ac:dyDescent="0.2">
      <c r="A137" s="51"/>
      <c r="B137" s="208" t="s">
        <v>175</v>
      </c>
      <c r="C137" s="208"/>
      <c r="D137" s="208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170" t="str">
        <f>IF($E$144=0," ",(O130/O136))</f>
        <v xml:space="preserve"> </v>
      </c>
      <c r="P137" s="171"/>
      <c r="Q137" s="171"/>
      <c r="R137" s="170" t="str">
        <f>IF($E$144=0," ",(R130/R136))</f>
        <v xml:space="preserve"> </v>
      </c>
      <c r="S137" s="171"/>
      <c r="T137" s="171"/>
      <c r="U137" s="170" t="str">
        <f>IF($E$144=0," ",(U130/U136))</f>
        <v xml:space="preserve"> </v>
      </c>
      <c r="V137" s="171"/>
      <c r="W137" s="171"/>
      <c r="X137" s="170" t="str">
        <f>IF($E$144=0," ",(X130/X136))</f>
        <v xml:space="preserve"> </v>
      </c>
      <c r="Y137" s="171"/>
      <c r="Z137" s="171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</row>
    <row r="138" spans="1:39" x14ac:dyDescent="0.2">
      <c r="A138" s="51"/>
      <c r="B138" s="208" t="s">
        <v>120</v>
      </c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197"/>
      <c r="P138" s="198"/>
      <c r="Q138" s="199"/>
      <c r="R138" s="197"/>
      <c r="S138" s="198"/>
      <c r="T138" s="199"/>
      <c r="U138" s="197"/>
      <c r="V138" s="198"/>
      <c r="W138" s="199"/>
      <c r="X138" s="197"/>
      <c r="Y138" s="198"/>
      <c r="Z138" s="199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</row>
    <row r="139" spans="1:39" ht="15.75" x14ac:dyDescent="0.3">
      <c r="A139" s="21"/>
      <c r="B139" s="208" t="s">
        <v>173</v>
      </c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185" t="str">
        <f>IF($E$144=0," ",$E$144*O138)</f>
        <v xml:space="preserve"> </v>
      </c>
      <c r="P139" s="186"/>
      <c r="Q139" s="186"/>
      <c r="R139" s="185" t="str">
        <f>IF($E$144=0," ",$E$144*R138)</f>
        <v xml:space="preserve"> </v>
      </c>
      <c r="S139" s="186"/>
      <c r="T139" s="186"/>
      <c r="U139" s="185" t="str">
        <f>IF($E$144=0," ",$E$144*U138)</f>
        <v xml:space="preserve"> </v>
      </c>
      <c r="V139" s="186"/>
      <c r="W139" s="186"/>
      <c r="X139" s="185" t="str">
        <f>IF($E$144=0," ",$E$144*X138)</f>
        <v xml:space="preserve"> </v>
      </c>
      <c r="Y139" s="186"/>
      <c r="Z139" s="186"/>
    </row>
    <row r="140" spans="1:39" x14ac:dyDescent="0.2">
      <c r="A140" s="21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65"/>
      <c r="P140" s="62"/>
      <c r="Q140" s="62"/>
      <c r="R140" s="65"/>
      <c r="S140" s="62"/>
      <c r="T140" s="62"/>
      <c r="U140" s="65"/>
      <c r="V140" s="62"/>
      <c r="W140" s="62"/>
      <c r="X140" s="65"/>
      <c r="Y140" s="62"/>
      <c r="Z140" s="62"/>
    </row>
    <row r="141" spans="1:39" x14ac:dyDescent="0.2">
      <c r="A141" s="24" t="s">
        <v>78</v>
      </c>
      <c r="B141" s="4" t="s">
        <v>79</v>
      </c>
      <c r="O141" s="21"/>
      <c r="P141" s="22"/>
      <c r="Q141" s="22"/>
      <c r="R141" s="23"/>
      <c r="S141" s="23"/>
      <c r="T141" s="23"/>
      <c r="U141" s="23"/>
      <c r="V141" s="23"/>
      <c r="W141" s="23"/>
      <c r="X141" s="23"/>
      <c r="Y141" s="23"/>
    </row>
    <row r="142" spans="1:39" x14ac:dyDescent="0.2">
      <c r="B142" s="4" t="s">
        <v>80</v>
      </c>
      <c r="C142" s="18" t="s">
        <v>121</v>
      </c>
      <c r="D142" s="18"/>
      <c r="E142" s="18"/>
      <c r="F142" s="18"/>
      <c r="G142" s="209"/>
      <c r="H142" s="209"/>
      <c r="I142" s="18" t="s">
        <v>90</v>
      </c>
      <c r="J142" s="18" t="s">
        <v>122</v>
      </c>
      <c r="K142" s="18"/>
      <c r="L142" s="18"/>
      <c r="M142" s="18"/>
      <c r="N142" s="140"/>
      <c r="O142" s="140"/>
      <c r="P142" s="35" t="s">
        <v>123</v>
      </c>
      <c r="Q142" s="35"/>
      <c r="R142" s="36"/>
      <c r="S142" s="36"/>
      <c r="T142" s="36"/>
      <c r="U142" s="36"/>
      <c r="V142" s="36"/>
      <c r="W142" s="36"/>
      <c r="X142" s="36"/>
      <c r="Y142" s="36"/>
      <c r="Z142" s="18"/>
    </row>
    <row r="143" spans="1:39" x14ac:dyDescent="0.2">
      <c r="B143" s="4" t="s">
        <v>81</v>
      </c>
      <c r="C143" s="18" t="s">
        <v>124</v>
      </c>
      <c r="D143" s="18"/>
      <c r="E143" s="18"/>
      <c r="F143" s="209"/>
      <c r="G143" s="209"/>
      <c r="H143" s="35" t="s">
        <v>125</v>
      </c>
      <c r="I143" s="140"/>
      <c r="J143" s="140"/>
      <c r="K143" s="18" t="s">
        <v>126</v>
      </c>
      <c r="L143" s="18"/>
      <c r="M143" s="47"/>
      <c r="N143" s="47"/>
      <c r="O143" s="140"/>
      <c r="P143" s="140"/>
      <c r="Q143" s="18" t="s">
        <v>90</v>
      </c>
      <c r="R143" s="47"/>
      <c r="S143" s="47"/>
      <c r="T143" s="18"/>
      <c r="U143" s="18"/>
      <c r="V143" s="18"/>
      <c r="W143" s="18"/>
      <c r="X143" s="18"/>
      <c r="Y143" s="18"/>
      <c r="Z143" s="18"/>
    </row>
    <row r="144" spans="1:39" x14ac:dyDescent="0.2">
      <c r="B144" s="20" t="s">
        <v>82</v>
      </c>
      <c r="C144" s="18" t="s">
        <v>127</v>
      </c>
      <c r="D144" s="18"/>
      <c r="E144" s="140"/>
      <c r="F144" s="140"/>
      <c r="G144" s="18" t="s">
        <v>176</v>
      </c>
      <c r="H144" s="18"/>
      <c r="L144" s="140"/>
      <c r="M144" s="140"/>
      <c r="N144" s="18" t="s">
        <v>108</v>
      </c>
      <c r="O144" s="18"/>
      <c r="P144" s="210" t="str">
        <f>IF(L144=0," ",L144*2.31)</f>
        <v xml:space="preserve"> </v>
      </c>
      <c r="Q144" s="210"/>
      <c r="R144" s="18" t="s">
        <v>128</v>
      </c>
      <c r="S144" s="18"/>
      <c r="T144" s="18"/>
    </row>
    <row r="145" spans="1:26" ht="13.5" thickBo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3.5" thickTop="1" x14ac:dyDescent="0.2"/>
    <row r="147" spans="1:26" ht="13.5" customHeight="1" x14ac:dyDescent="0.2">
      <c r="A147" s="26" t="s">
        <v>96</v>
      </c>
      <c r="B147" s="155" t="s">
        <v>131</v>
      </c>
      <c r="C147" s="174"/>
      <c r="D147" s="168" t="s">
        <v>133</v>
      </c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55" t="s">
        <v>85</v>
      </c>
      <c r="R147" s="155"/>
      <c r="S147" s="30"/>
      <c r="T147" s="30"/>
    </row>
    <row r="148" spans="1:26" x14ac:dyDescent="0.2">
      <c r="B148" s="174"/>
      <c r="C148" s="174"/>
      <c r="D148" s="95" t="s">
        <v>84</v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155"/>
      <c r="R148" s="155"/>
      <c r="S148" s="30"/>
      <c r="T148" s="30"/>
    </row>
    <row r="149" spans="1:26" x14ac:dyDescent="0.2">
      <c r="B149" s="5"/>
      <c r="C149" s="5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30"/>
      <c r="R149" s="30"/>
      <c r="S149" s="30"/>
      <c r="T149" s="30"/>
    </row>
    <row r="150" spans="1:26" ht="14.25" x14ac:dyDescent="0.2">
      <c r="A150" s="26" t="s">
        <v>97</v>
      </c>
      <c r="B150" s="155" t="s">
        <v>86</v>
      </c>
      <c r="C150" s="155"/>
      <c r="D150" s="155"/>
      <c r="E150" s="155"/>
      <c r="F150" s="155"/>
      <c r="G150" s="155"/>
      <c r="H150" s="168" t="s">
        <v>178</v>
      </c>
      <c r="I150" s="172"/>
      <c r="J150" s="172"/>
      <c r="K150" s="172"/>
      <c r="L150" s="172"/>
      <c r="M150" s="172"/>
      <c r="N150" s="172"/>
      <c r="O150" s="172"/>
      <c r="P150" s="172"/>
      <c r="Q150" s="4" t="s">
        <v>87</v>
      </c>
    </row>
    <row r="151" spans="1:26" x14ac:dyDescent="0.2">
      <c r="B151" s="155"/>
      <c r="C151" s="155"/>
      <c r="D151" s="155"/>
      <c r="E151" s="155"/>
      <c r="F151" s="155"/>
      <c r="G151" s="155"/>
      <c r="H151" s="156" t="s">
        <v>132</v>
      </c>
      <c r="I151" s="160"/>
      <c r="J151" s="160"/>
      <c r="K151" s="160"/>
      <c r="L151" s="160"/>
      <c r="M151" s="160"/>
      <c r="N151" s="160"/>
      <c r="O151" s="160"/>
      <c r="P151" s="160"/>
    </row>
    <row r="152" spans="1:26" x14ac:dyDescent="0.2">
      <c r="B152" s="30"/>
      <c r="C152" s="30" t="s">
        <v>137</v>
      </c>
      <c r="D152" s="30"/>
      <c r="E152" s="30"/>
      <c r="F152" s="30"/>
      <c r="G152" s="30"/>
      <c r="H152" s="30"/>
      <c r="I152" s="31"/>
      <c r="J152" s="31"/>
      <c r="K152" s="31"/>
      <c r="L152" s="31"/>
      <c r="M152" s="31"/>
      <c r="N152" s="31"/>
      <c r="O152" s="31"/>
      <c r="P152" s="31"/>
    </row>
    <row r="153" spans="1:26" x14ac:dyDescent="0.2">
      <c r="C153" s="4" t="s">
        <v>138</v>
      </c>
    </row>
    <row r="155" spans="1:26" ht="14.25" x14ac:dyDescent="0.2">
      <c r="A155" s="26" t="s">
        <v>98</v>
      </c>
      <c r="B155" s="155" t="s">
        <v>134</v>
      </c>
      <c r="C155" s="155"/>
      <c r="D155" s="155"/>
      <c r="E155" s="155"/>
      <c r="F155" s="155"/>
      <c r="G155" s="168" t="s">
        <v>135</v>
      </c>
      <c r="H155" s="211"/>
      <c r="I155" s="211"/>
      <c r="J155" s="211"/>
      <c r="K155" s="211"/>
      <c r="L155" s="211"/>
      <c r="M155" s="211"/>
      <c r="N155" s="211"/>
      <c r="O155" s="211"/>
    </row>
    <row r="156" spans="1:26" x14ac:dyDescent="0.2">
      <c r="B156" s="155"/>
      <c r="C156" s="155"/>
      <c r="D156" s="155"/>
      <c r="E156" s="155"/>
      <c r="F156" s="155"/>
      <c r="G156" s="156" t="s">
        <v>136</v>
      </c>
      <c r="H156" s="99"/>
      <c r="I156" s="99"/>
      <c r="J156" s="99"/>
      <c r="K156" s="99"/>
      <c r="L156" s="99"/>
      <c r="M156" s="99"/>
      <c r="N156" s="99"/>
      <c r="O156" s="99"/>
    </row>
    <row r="157" spans="1:26" x14ac:dyDescent="0.2">
      <c r="H157" s="37"/>
      <c r="I157" s="37"/>
      <c r="J157" s="37"/>
      <c r="K157" s="37"/>
      <c r="L157" s="37"/>
      <c r="M157" s="37"/>
      <c r="N157" s="37"/>
      <c r="O157" s="37"/>
      <c r="P157" s="37"/>
    </row>
    <row r="159" spans="1:26" ht="14.25" x14ac:dyDescent="0.2">
      <c r="A159" s="26" t="s">
        <v>99</v>
      </c>
      <c r="B159" s="173" t="s">
        <v>130</v>
      </c>
      <c r="C159" s="173"/>
      <c r="D159" s="153" t="s">
        <v>129</v>
      </c>
      <c r="E159" s="153"/>
      <c r="F159" s="153"/>
      <c r="G159" s="153"/>
      <c r="H159" s="153" t="s">
        <v>179</v>
      </c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 t="s">
        <v>177</v>
      </c>
      <c r="U159" s="153"/>
      <c r="V159" s="153"/>
      <c r="W159" s="153"/>
    </row>
    <row r="160" spans="1:26" x14ac:dyDescent="0.2">
      <c r="B160" s="173"/>
      <c r="C160" s="17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</row>
    <row r="164" spans="1:28" x14ac:dyDescent="0.2">
      <c r="B164" s="30"/>
      <c r="C164" s="30"/>
      <c r="D164" s="30"/>
      <c r="E164" s="30"/>
      <c r="F164" s="30"/>
      <c r="G164" s="31"/>
      <c r="H164" s="34"/>
      <c r="I164" s="34"/>
      <c r="J164" s="34"/>
      <c r="K164" s="34"/>
      <c r="L164" s="34"/>
      <c r="M164" s="34"/>
      <c r="N164" s="34"/>
      <c r="O164" s="34"/>
    </row>
    <row r="165" spans="1:28" x14ac:dyDescent="0.2">
      <c r="B165" s="30"/>
      <c r="C165" s="30"/>
      <c r="D165" s="30"/>
      <c r="E165" s="30"/>
      <c r="F165" s="30"/>
      <c r="G165" s="31"/>
      <c r="H165" s="34"/>
      <c r="I165" s="34"/>
      <c r="J165" s="34"/>
      <c r="K165" s="34"/>
      <c r="L165" s="34"/>
      <c r="M165" s="34"/>
      <c r="N165" s="34"/>
      <c r="O165" s="34"/>
    </row>
    <row r="168" spans="1:28" x14ac:dyDescent="0.2">
      <c r="A168" s="32" t="s">
        <v>0</v>
      </c>
      <c r="B168" s="32"/>
      <c r="C168" s="32"/>
      <c r="D168" s="107" t="str">
        <f>IF($D$3=0," ",$D$3)</f>
        <v xml:space="preserve"> </v>
      </c>
      <c r="E168" s="107"/>
      <c r="F168" s="107"/>
      <c r="G168" s="107"/>
      <c r="H168" s="107"/>
      <c r="I168" s="107"/>
      <c r="J168" s="13"/>
      <c r="K168" s="13"/>
      <c r="L168" s="1" t="s">
        <v>1</v>
      </c>
      <c r="M168" s="103" t="str">
        <f>IF($S$3=0," ",$S$3)</f>
        <v xml:space="preserve"> </v>
      </c>
      <c r="N168" s="103"/>
      <c r="O168" s="103"/>
      <c r="P168" s="13"/>
      <c r="Q168" s="13"/>
      <c r="R168" s="1" t="s">
        <v>2</v>
      </c>
      <c r="S168" s="103" t="str">
        <f>IF($X$3=0," ",$X$3)</f>
        <v xml:space="preserve"> </v>
      </c>
      <c r="T168" s="103"/>
      <c r="U168" s="103"/>
      <c r="V168" s="13"/>
      <c r="W168" s="14"/>
      <c r="X168" s="59"/>
      <c r="Y168" s="16"/>
      <c r="Z168" s="59"/>
    </row>
    <row r="169" spans="1:28" x14ac:dyDescent="0.2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8" ht="14.25" x14ac:dyDescent="0.2">
      <c r="A170" s="24" t="s">
        <v>89</v>
      </c>
      <c r="B170" s="38" t="s">
        <v>151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8" x14ac:dyDescent="0.2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8" ht="12.75" customHeight="1" x14ac:dyDescent="0.2">
      <c r="A172" s="212" t="s">
        <v>139</v>
      </c>
      <c r="B172" s="213"/>
      <c r="C172" s="213"/>
      <c r="D172" s="213"/>
      <c r="E172" s="213"/>
      <c r="F172" s="214"/>
      <c r="G172" s="74" t="s">
        <v>91</v>
      </c>
      <c r="H172" s="119"/>
      <c r="I172" s="161"/>
      <c r="J172" s="166" t="s">
        <v>92</v>
      </c>
      <c r="K172" s="161"/>
      <c r="L172" s="53"/>
      <c r="M172" s="215" t="s">
        <v>94</v>
      </c>
      <c r="N172" s="216"/>
      <c r="O172" s="217"/>
      <c r="P172" s="221" t="s">
        <v>95</v>
      </c>
      <c r="Q172" s="222"/>
      <c r="R172" s="176"/>
      <c r="S172" s="221" t="s">
        <v>140</v>
      </c>
      <c r="T172" s="222"/>
      <c r="U172" s="176"/>
      <c r="V172" s="74" t="s">
        <v>141</v>
      </c>
      <c r="W172" s="74"/>
      <c r="X172" s="74"/>
      <c r="Y172" s="74"/>
      <c r="Z172" s="48"/>
    </row>
    <row r="173" spans="1:28" ht="12.75" customHeight="1" x14ac:dyDescent="0.2">
      <c r="A173" s="175" t="s">
        <v>142</v>
      </c>
      <c r="B173" s="176"/>
      <c r="C173" s="175" t="s">
        <v>180</v>
      </c>
      <c r="D173" s="176"/>
      <c r="E173" s="175" t="s">
        <v>181</v>
      </c>
      <c r="F173" s="176"/>
      <c r="G173" s="119"/>
      <c r="H173" s="119"/>
      <c r="I173" s="161"/>
      <c r="J173" s="166" t="s">
        <v>93</v>
      </c>
      <c r="K173" s="161"/>
      <c r="L173" s="53"/>
      <c r="M173" s="218"/>
      <c r="N173" s="218"/>
      <c r="O173" s="219"/>
      <c r="P173" s="177"/>
      <c r="Q173" s="223"/>
      <c r="R173" s="178"/>
      <c r="S173" s="177"/>
      <c r="T173" s="223"/>
      <c r="U173" s="178"/>
      <c r="V173" s="74"/>
      <c r="W173" s="74"/>
      <c r="X173" s="74"/>
      <c r="Y173" s="74"/>
      <c r="Z173" s="48"/>
    </row>
    <row r="174" spans="1:28" ht="12.75" customHeight="1" x14ac:dyDescent="0.2">
      <c r="A174" s="177"/>
      <c r="B174" s="178"/>
      <c r="C174" s="177"/>
      <c r="D174" s="178"/>
      <c r="E174" s="177"/>
      <c r="F174" s="178"/>
      <c r="G174" s="119"/>
      <c r="H174" s="119"/>
      <c r="I174" s="119"/>
      <c r="J174" s="162" t="s">
        <v>143</v>
      </c>
      <c r="K174" s="163"/>
      <c r="L174" s="164"/>
      <c r="M174" s="218"/>
      <c r="N174" s="218"/>
      <c r="O174" s="219"/>
      <c r="P174" s="177"/>
      <c r="Q174" s="223"/>
      <c r="R174" s="178"/>
      <c r="S174" s="177"/>
      <c r="T174" s="223"/>
      <c r="U174" s="178"/>
      <c r="V174" s="74" t="s">
        <v>100</v>
      </c>
      <c r="W174" s="74"/>
      <c r="X174" s="74" t="s">
        <v>101</v>
      </c>
      <c r="Y174" s="74"/>
      <c r="Z174" s="48"/>
    </row>
    <row r="175" spans="1:28" ht="11.25" customHeight="1" x14ac:dyDescent="0.2">
      <c r="A175" s="177"/>
      <c r="B175" s="178"/>
      <c r="C175" s="177"/>
      <c r="D175" s="178"/>
      <c r="E175" s="177"/>
      <c r="F175" s="178"/>
      <c r="G175" s="119"/>
      <c r="H175" s="119"/>
      <c r="I175" s="119"/>
      <c r="J175" s="165"/>
      <c r="K175" s="74"/>
      <c r="L175" s="119"/>
      <c r="M175" s="211"/>
      <c r="N175" s="211"/>
      <c r="O175" s="220"/>
      <c r="P175" s="224"/>
      <c r="Q175" s="225"/>
      <c r="R175" s="226"/>
      <c r="S175" s="224"/>
      <c r="T175" s="225"/>
      <c r="U175" s="226"/>
      <c r="V175" s="74"/>
      <c r="W175" s="74"/>
      <c r="X175" s="74"/>
      <c r="Y175" s="74"/>
      <c r="Z175" s="48"/>
      <c r="AA175" s="29"/>
      <c r="AB175" s="29"/>
    </row>
    <row r="176" spans="1:28" ht="10.5" customHeight="1" x14ac:dyDescent="0.2">
      <c r="A176" s="167" t="s">
        <v>144</v>
      </c>
      <c r="B176" s="167"/>
      <c r="C176" s="152"/>
      <c r="D176" s="152"/>
      <c r="E176" s="152"/>
      <c r="F176" s="152"/>
      <c r="G176" s="154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67" t="str">
        <f>IF(M176=0," ",(M176/100*P176))</f>
        <v xml:space="preserve"> </v>
      </c>
      <c r="T176" s="167"/>
      <c r="U176" s="167"/>
      <c r="V176" s="179" t="s">
        <v>144</v>
      </c>
      <c r="W176" s="180"/>
      <c r="X176" s="179" t="s">
        <v>144</v>
      </c>
      <c r="Y176" s="180"/>
      <c r="Z176" s="38"/>
      <c r="AA176" s="29"/>
      <c r="AB176" s="29"/>
    </row>
    <row r="177" spans="1:28" ht="15.75" customHeight="1" x14ac:dyDescent="0.2">
      <c r="A177" s="167" t="s">
        <v>144</v>
      </c>
      <c r="B177" s="167"/>
      <c r="C177" s="152"/>
      <c r="D177" s="152"/>
      <c r="E177" s="152"/>
      <c r="F177" s="152"/>
      <c r="G177" s="154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67" t="str">
        <f>IF(M177=0," ",(M177/100*P177))</f>
        <v xml:space="preserve"> </v>
      </c>
      <c r="T177" s="167"/>
      <c r="U177" s="167"/>
      <c r="V177" s="179" t="s">
        <v>144</v>
      </c>
      <c r="W177" s="180"/>
      <c r="X177" s="179" t="s">
        <v>144</v>
      </c>
      <c r="Y177" s="180"/>
      <c r="Z177" s="38"/>
      <c r="AA177" s="29"/>
      <c r="AB177" s="29"/>
    </row>
    <row r="178" spans="1:28" ht="18.75" customHeight="1" x14ac:dyDescent="0.2">
      <c r="A178" s="167" t="s">
        <v>144</v>
      </c>
      <c r="B178" s="167"/>
      <c r="C178" s="152"/>
      <c r="D178" s="152"/>
      <c r="E178" s="152"/>
      <c r="F178" s="152"/>
      <c r="G178" s="154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67" t="str">
        <f>IF(M178=0," ",(M178/100*P178))</f>
        <v xml:space="preserve"> </v>
      </c>
      <c r="T178" s="167"/>
      <c r="U178" s="167"/>
      <c r="V178" s="179" t="s">
        <v>144</v>
      </c>
      <c r="W178" s="180"/>
      <c r="X178" s="179" t="s">
        <v>144</v>
      </c>
      <c r="Y178" s="180"/>
      <c r="Z178" s="38"/>
      <c r="AA178" s="29"/>
      <c r="AB178" s="29"/>
    </row>
    <row r="179" spans="1:28" x14ac:dyDescent="0.2">
      <c r="A179" s="167" t="s">
        <v>144</v>
      </c>
      <c r="B179" s="167"/>
      <c r="C179" s="152"/>
      <c r="D179" s="152"/>
      <c r="E179" s="152"/>
      <c r="F179" s="152"/>
      <c r="G179" s="154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67" t="str">
        <f>IF(M179=0," ",(M179/100*P179))</f>
        <v xml:space="preserve"> </v>
      </c>
      <c r="T179" s="167"/>
      <c r="U179" s="167"/>
      <c r="V179" s="179" t="s">
        <v>144</v>
      </c>
      <c r="W179" s="180"/>
      <c r="X179" s="179" t="s">
        <v>144</v>
      </c>
      <c r="Y179" s="180"/>
      <c r="Z179" s="38"/>
    </row>
    <row r="180" spans="1:28" x14ac:dyDescent="0.2">
      <c r="A180" s="167" t="s">
        <v>144</v>
      </c>
      <c r="B180" s="167"/>
      <c r="C180" s="152"/>
      <c r="D180" s="152"/>
      <c r="E180" s="152"/>
      <c r="F180" s="152"/>
      <c r="G180" s="154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67" t="str">
        <f>IF(M180=0," ",(M180/100*P180))</f>
        <v xml:space="preserve"> </v>
      </c>
      <c r="T180" s="167"/>
      <c r="U180" s="167"/>
      <c r="V180" s="179" t="s">
        <v>144</v>
      </c>
      <c r="W180" s="180"/>
      <c r="X180" s="179" t="s">
        <v>144</v>
      </c>
      <c r="Y180" s="180"/>
      <c r="Z180" s="38"/>
    </row>
    <row r="181" spans="1:28" ht="13.5" x14ac:dyDescent="0.2">
      <c r="A181" s="39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227" t="s">
        <v>152</v>
      </c>
      <c r="T181" s="167"/>
      <c r="U181" s="167"/>
      <c r="V181" s="180" t="str">
        <f>IF(S176=" "," ",SUM(S176:U180)*0.5)</f>
        <v xml:space="preserve"> </v>
      </c>
      <c r="W181" s="180"/>
      <c r="X181" s="180" t="str">
        <f>IF(S176=" "," ",V181/2.31)</f>
        <v xml:space="preserve"> </v>
      </c>
      <c r="Y181" s="180"/>
      <c r="Z181" s="38"/>
    </row>
    <row r="182" spans="1:28" x14ac:dyDescent="0.2">
      <c r="A182" s="152"/>
      <c r="B182" s="152"/>
      <c r="C182" s="167" t="s">
        <v>144</v>
      </c>
      <c r="D182" s="167"/>
      <c r="E182" s="167" t="s">
        <v>144</v>
      </c>
      <c r="F182" s="167"/>
      <c r="G182" s="154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67" t="s">
        <v>144</v>
      </c>
      <c r="T182" s="167"/>
      <c r="U182" s="167"/>
      <c r="V182" s="179" t="str">
        <f>IF(M182=0," ",(M182/100*P182))</f>
        <v xml:space="preserve"> </v>
      </c>
      <c r="W182" s="180"/>
      <c r="X182" s="180" t="str">
        <f>IF(V182=" "," ",V182/2.31)</f>
        <v xml:space="preserve"> </v>
      </c>
      <c r="Y182" s="180"/>
      <c r="Z182" s="38"/>
    </row>
    <row r="183" spans="1:28" x14ac:dyDescent="0.2">
      <c r="A183" s="152"/>
      <c r="B183" s="152"/>
      <c r="C183" s="167" t="s">
        <v>144</v>
      </c>
      <c r="D183" s="167"/>
      <c r="E183" s="167" t="s">
        <v>144</v>
      </c>
      <c r="F183" s="167"/>
      <c r="G183" s="154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67" t="s">
        <v>144</v>
      </c>
      <c r="T183" s="167"/>
      <c r="U183" s="167"/>
      <c r="V183" s="179" t="str">
        <f>IF(M183=0," ",(M183/100*P183))</f>
        <v xml:space="preserve"> </v>
      </c>
      <c r="W183" s="180"/>
      <c r="X183" s="180" t="str">
        <f>IF(V183=" "," ",V183/2.31)</f>
        <v xml:space="preserve"> </v>
      </c>
      <c r="Y183" s="180"/>
      <c r="Z183" s="38"/>
    </row>
    <row r="184" spans="1:28" x14ac:dyDescent="0.2">
      <c r="A184" s="152"/>
      <c r="B184" s="152"/>
      <c r="C184" s="167" t="s">
        <v>144</v>
      </c>
      <c r="D184" s="167"/>
      <c r="E184" s="167" t="s">
        <v>144</v>
      </c>
      <c r="F184" s="167"/>
      <c r="G184" s="154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67" t="s">
        <v>144</v>
      </c>
      <c r="T184" s="167"/>
      <c r="U184" s="167"/>
      <c r="V184" s="179" t="str">
        <f>IF(M184=0," ",(M184/100*P184))</f>
        <v xml:space="preserve"> </v>
      </c>
      <c r="W184" s="180"/>
      <c r="X184" s="180" t="str">
        <f>IF(V184=" "," ",V184/2.31)</f>
        <v xml:space="preserve"> </v>
      </c>
      <c r="Y184" s="180"/>
      <c r="Z184" s="38"/>
    </row>
    <row r="185" spans="1:28" x14ac:dyDescent="0.2">
      <c r="A185" s="152"/>
      <c r="B185" s="152"/>
      <c r="C185" s="167" t="s">
        <v>144</v>
      </c>
      <c r="D185" s="167"/>
      <c r="E185" s="167" t="s">
        <v>144</v>
      </c>
      <c r="F185" s="167"/>
      <c r="G185" s="154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67" t="s">
        <v>144</v>
      </c>
      <c r="T185" s="167"/>
      <c r="U185" s="167"/>
      <c r="V185" s="179" t="str">
        <f>IF(M185=0," ",(M185/100*P185))</f>
        <v xml:space="preserve"> </v>
      </c>
      <c r="W185" s="180"/>
      <c r="X185" s="180" t="str">
        <f>IF(V185=" "," ",V185/2.31)</f>
        <v xml:space="preserve"> </v>
      </c>
      <c r="Y185" s="180"/>
      <c r="Z185" s="38"/>
    </row>
    <row r="186" spans="1:28" x14ac:dyDescent="0.2">
      <c r="A186" s="240" t="s">
        <v>153</v>
      </c>
      <c r="B186" s="189"/>
      <c r="C186" s="189"/>
      <c r="D186" s="189"/>
      <c r="E186" s="189"/>
      <c r="F186" s="189"/>
      <c r="G186" s="239"/>
      <c r="H186" s="239"/>
      <c r="I186" s="239"/>
      <c r="J186" s="239"/>
      <c r="K186" s="239"/>
      <c r="L186" s="239"/>
      <c r="M186" s="239"/>
      <c r="N186" s="239"/>
      <c r="O186" s="239"/>
      <c r="P186" s="239"/>
      <c r="Q186" s="239"/>
      <c r="R186" s="239"/>
      <c r="S186" s="239"/>
      <c r="T186" s="239"/>
      <c r="U186" s="239"/>
      <c r="V186" s="184" t="str">
        <f>IF(X186=" "," ",X186*2.31)</f>
        <v xml:space="preserve"> </v>
      </c>
      <c r="W186" s="184"/>
      <c r="X186" s="184" t="str">
        <f>IF(L144=0," ",L144)</f>
        <v xml:space="preserve"> </v>
      </c>
      <c r="Y186" s="184"/>
      <c r="Z186" s="38"/>
    </row>
    <row r="187" spans="1:28" x14ac:dyDescent="0.2">
      <c r="A187" s="238" t="s">
        <v>154</v>
      </c>
      <c r="B187" s="239"/>
      <c r="C187" s="239"/>
      <c r="D187" s="239"/>
      <c r="E187" s="239"/>
      <c r="F187" s="239"/>
      <c r="G187" s="239"/>
      <c r="H187" s="239"/>
      <c r="I187" s="239"/>
      <c r="J187" s="239"/>
      <c r="K187" s="239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28"/>
      <c r="W187" s="229"/>
      <c r="X187" s="184" t="str">
        <f>IF(V187=0," ",V187/2.31)</f>
        <v xml:space="preserve"> </v>
      </c>
      <c r="Y187" s="184"/>
      <c r="Z187" s="38"/>
    </row>
    <row r="188" spans="1:28" ht="14.25" customHeight="1" thickBot="1" x14ac:dyDescent="0.25">
      <c r="A188" s="232" t="s">
        <v>102</v>
      </c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  <c r="U188" s="233"/>
      <c r="V188" s="235" t="str">
        <f>IF(X188=0," ",X188*2.31)</f>
        <v xml:space="preserve"> </v>
      </c>
      <c r="W188" s="235"/>
      <c r="X188" s="236"/>
      <c r="Y188" s="237"/>
      <c r="Z188" s="38"/>
    </row>
    <row r="189" spans="1:28" ht="13.5" thickTop="1" x14ac:dyDescent="0.2">
      <c r="A189" s="188" t="s">
        <v>103</v>
      </c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90" t="str">
        <f>IF(V181=" "," ",SUM(V181:W188))</f>
        <v xml:space="preserve"> </v>
      </c>
      <c r="W189" s="190"/>
      <c r="X189" s="190" t="str">
        <f>IF(X181=" "," ",SUM(X181:Y188))</f>
        <v xml:space="preserve"> </v>
      </c>
      <c r="Y189" s="190"/>
      <c r="Z189" s="38"/>
    </row>
    <row r="190" spans="1:28" ht="13.5" thickBot="1" x14ac:dyDescent="0.25">
      <c r="A190" s="232" t="s">
        <v>104</v>
      </c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  <c r="U190" s="233"/>
      <c r="V190" s="234"/>
      <c r="W190" s="234"/>
      <c r="X190" s="235" t="str">
        <f>IF(V190=0," ",V190/2.31)</f>
        <v xml:space="preserve"> </v>
      </c>
      <c r="Y190" s="235"/>
      <c r="Z190" s="44"/>
    </row>
    <row r="191" spans="1:28" ht="13.5" thickTop="1" x14ac:dyDescent="0.2">
      <c r="A191" s="240" t="s">
        <v>105</v>
      </c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257" t="str">
        <f>IF(V190=0," ",SUM(V189:W190))</f>
        <v xml:space="preserve"> </v>
      </c>
      <c r="W191" s="257"/>
      <c r="X191" s="257" t="str">
        <f>IF(X190=" "," ",SUM(X189:Y190))</f>
        <v xml:space="preserve"> </v>
      </c>
      <c r="Y191" s="257"/>
      <c r="Z191" s="44"/>
    </row>
    <row r="192" spans="1:28" ht="12.75" customHeight="1" x14ac:dyDescent="0.2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38"/>
      <c r="W192" s="38"/>
      <c r="X192" s="38"/>
      <c r="Y192" s="38"/>
      <c r="Z192" s="44"/>
    </row>
    <row r="193" spans="1:27" x14ac:dyDescent="0.2">
      <c r="A193" s="24" t="s">
        <v>106</v>
      </c>
      <c r="B193" s="245" t="s">
        <v>107</v>
      </c>
      <c r="C193" s="231"/>
      <c r="D193" s="231"/>
      <c r="E193" s="231"/>
      <c r="F193" s="231"/>
      <c r="G193" s="231"/>
      <c r="H193" s="181"/>
      <c r="I193" s="181"/>
      <c r="J193" s="231" t="s">
        <v>31</v>
      </c>
      <c r="K193" s="231"/>
      <c r="L193" s="230" t="str">
        <f>IF(V190=0,X189,X191)</f>
        <v xml:space="preserve"> </v>
      </c>
      <c r="M193" s="230"/>
      <c r="N193" s="231" t="s">
        <v>108</v>
      </c>
      <c r="O193" s="231"/>
      <c r="P193" s="230" t="str">
        <f>IF(V190=0,V189,V191)</f>
        <v xml:space="preserve"> </v>
      </c>
      <c r="Q193" s="230"/>
      <c r="R193" s="231" t="s">
        <v>109</v>
      </c>
      <c r="S193" s="231"/>
      <c r="T193" s="231"/>
      <c r="U193" s="38"/>
      <c r="V193" s="72"/>
      <c r="W193" s="38" t="s">
        <v>110</v>
      </c>
      <c r="X193" s="38"/>
      <c r="Y193" s="38"/>
      <c r="Z193" s="38"/>
    </row>
    <row r="194" spans="1:27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72"/>
      <c r="W194" s="187" t="s">
        <v>111</v>
      </c>
      <c r="X194" s="183"/>
      <c r="Y194" s="183"/>
      <c r="Z194" s="41"/>
    </row>
    <row r="195" spans="1:27" x14ac:dyDescent="0.2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183"/>
      <c r="X195" s="183"/>
      <c r="Y195" s="183"/>
      <c r="Z195" s="28"/>
      <c r="AA195" s="27"/>
    </row>
    <row r="196" spans="1:27" x14ac:dyDescent="0.2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183"/>
      <c r="X196" s="183"/>
      <c r="Y196" s="183"/>
      <c r="Z196" s="28"/>
      <c r="AA196" s="27"/>
    </row>
    <row r="197" spans="1:27" x14ac:dyDescent="0.2">
      <c r="A197" s="24" t="s">
        <v>112</v>
      </c>
      <c r="B197" s="182" t="s">
        <v>182</v>
      </c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  <c r="W197" s="183"/>
      <c r="X197" s="183"/>
      <c r="Y197" s="183"/>
      <c r="Z197" s="28"/>
    </row>
    <row r="198" spans="1:27" x14ac:dyDescent="0.2">
      <c r="A198" s="38"/>
      <c r="B198" s="183"/>
      <c r="C198" s="183"/>
      <c r="D198" s="183"/>
      <c r="E198" s="183"/>
      <c r="F198" s="183"/>
      <c r="G198" s="183"/>
      <c r="H198" s="183"/>
      <c r="I198" s="183"/>
      <c r="J198" s="183"/>
      <c r="K198" s="183"/>
      <c r="L198" s="183"/>
      <c r="M198" s="183"/>
      <c r="N198" s="183"/>
      <c r="O198" s="183"/>
      <c r="P198" s="183"/>
      <c r="Q198" s="183"/>
      <c r="R198" s="183"/>
      <c r="S198" s="183"/>
      <c r="T198" s="183"/>
      <c r="U198" s="183"/>
      <c r="V198" s="183"/>
      <c r="W198" s="183"/>
      <c r="X198" s="183"/>
      <c r="Y198" s="183"/>
      <c r="Z198" s="28"/>
    </row>
    <row r="199" spans="1:27" x14ac:dyDescent="0.2">
      <c r="A199" s="38"/>
      <c r="B199" s="38"/>
      <c r="C199" s="38" t="s">
        <v>145</v>
      </c>
      <c r="D199" s="38"/>
      <c r="E199" s="38"/>
      <c r="F199" s="38"/>
      <c r="G199" s="38"/>
      <c r="H199" s="181"/>
      <c r="I199" s="181"/>
      <c r="J199" s="38" t="s">
        <v>146</v>
      </c>
      <c r="K199" s="38"/>
      <c r="L199" s="181"/>
      <c r="M199" s="181"/>
      <c r="N199" s="38" t="s">
        <v>147</v>
      </c>
      <c r="O199" s="38"/>
      <c r="P199" s="38"/>
      <c r="Q199" s="38"/>
      <c r="R199" s="38"/>
      <c r="S199" s="38"/>
      <c r="T199" s="38"/>
      <c r="U199" s="38"/>
      <c r="V199" s="38"/>
      <c r="W199" s="33"/>
      <c r="X199" s="33"/>
      <c r="Y199" s="33"/>
      <c r="Z199" s="28"/>
    </row>
    <row r="200" spans="1:27" x14ac:dyDescent="0.2">
      <c r="A200" s="38"/>
      <c r="B200" s="38"/>
      <c r="C200" s="38" t="s">
        <v>148</v>
      </c>
      <c r="D200" s="38"/>
      <c r="E200" s="38"/>
      <c r="F200" s="38"/>
      <c r="G200" s="38"/>
      <c r="H200" s="181"/>
      <c r="I200" s="181"/>
      <c r="J200" s="38" t="s">
        <v>146</v>
      </c>
      <c r="K200" s="38"/>
      <c r="L200" s="181"/>
      <c r="M200" s="181"/>
      <c r="N200" s="38" t="s">
        <v>147</v>
      </c>
      <c r="O200" s="38"/>
      <c r="P200" s="38"/>
      <c r="Q200" s="38"/>
      <c r="R200" s="38"/>
      <c r="S200" s="38"/>
      <c r="T200" s="38"/>
      <c r="U200" s="38"/>
      <c r="V200" s="38"/>
      <c r="W200" s="33"/>
      <c r="X200" s="33"/>
      <c r="Y200" s="33"/>
      <c r="Z200" s="28"/>
    </row>
    <row r="201" spans="1:27" ht="14.25" x14ac:dyDescent="0.2">
      <c r="A201" s="38"/>
      <c r="B201" s="38"/>
      <c r="C201" s="38" t="s">
        <v>155</v>
      </c>
      <c r="D201" s="38"/>
      <c r="E201" s="181"/>
      <c r="F201" s="181"/>
      <c r="G201" s="38" t="s">
        <v>146</v>
      </c>
      <c r="H201" s="38"/>
      <c r="I201" s="181"/>
      <c r="J201" s="181"/>
      <c r="K201" s="38" t="s">
        <v>83</v>
      </c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3"/>
      <c r="X201" s="33"/>
      <c r="Y201" s="33"/>
      <c r="Z201" s="28"/>
    </row>
    <row r="202" spans="1:27" x14ac:dyDescent="0.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3"/>
      <c r="X202" s="33"/>
      <c r="Y202" s="33"/>
      <c r="Z202" s="28"/>
    </row>
    <row r="203" spans="1:27" x14ac:dyDescent="0.2">
      <c r="A203" s="24" t="s">
        <v>156</v>
      </c>
      <c r="B203" s="38" t="s">
        <v>113</v>
      </c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15"/>
      <c r="X203" s="15"/>
      <c r="Y203" s="15"/>
      <c r="Z203" s="43"/>
    </row>
    <row r="204" spans="1:27" x14ac:dyDescent="0.2">
      <c r="A204" s="248"/>
      <c r="B204" s="249"/>
      <c r="C204" s="249"/>
      <c r="D204" s="249"/>
      <c r="E204" s="249"/>
      <c r="F204" s="249"/>
      <c r="G204" s="249"/>
      <c r="H204" s="249"/>
      <c r="I204" s="249"/>
      <c r="J204" s="249"/>
      <c r="K204" s="249"/>
      <c r="L204" s="249"/>
      <c r="M204" s="249"/>
      <c r="N204" s="249"/>
      <c r="O204" s="249"/>
      <c r="P204" s="249"/>
      <c r="Q204" s="249"/>
      <c r="R204" s="249"/>
      <c r="S204" s="249"/>
      <c r="T204" s="249"/>
      <c r="U204" s="249"/>
      <c r="V204" s="249"/>
      <c r="W204" s="249"/>
      <c r="X204" s="249"/>
      <c r="Y204" s="250"/>
      <c r="Z204" s="44"/>
    </row>
    <row r="205" spans="1:27" x14ac:dyDescent="0.2">
      <c r="A205" s="251"/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3"/>
      <c r="Z205" s="44"/>
    </row>
    <row r="206" spans="1:27" x14ac:dyDescent="0.2">
      <c r="A206" s="251"/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3"/>
      <c r="Z206" s="38"/>
    </row>
    <row r="207" spans="1:27" x14ac:dyDescent="0.2">
      <c r="A207" s="254"/>
      <c r="B207" s="255"/>
      <c r="C207" s="255"/>
      <c r="D207" s="255"/>
      <c r="E207" s="255"/>
      <c r="F207" s="255"/>
      <c r="G207" s="255"/>
      <c r="H207" s="255"/>
      <c r="I207" s="255"/>
      <c r="J207" s="255"/>
      <c r="K207" s="255"/>
      <c r="L207" s="255"/>
      <c r="M207" s="255"/>
      <c r="N207" s="255"/>
      <c r="O207" s="255"/>
      <c r="P207" s="255"/>
      <c r="Q207" s="255"/>
      <c r="R207" s="255"/>
      <c r="S207" s="255"/>
      <c r="T207" s="255"/>
      <c r="U207" s="255"/>
      <c r="V207" s="255"/>
      <c r="W207" s="255"/>
      <c r="X207" s="255"/>
      <c r="Y207" s="256"/>
      <c r="Z207" s="38"/>
    </row>
    <row r="208" spans="1:27" ht="14.25" x14ac:dyDescent="0.2">
      <c r="A208" s="45" t="s">
        <v>157</v>
      </c>
      <c r="B208" s="38" t="s">
        <v>149</v>
      </c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4.25" x14ac:dyDescent="0.2">
      <c r="A209" s="45" t="s">
        <v>158</v>
      </c>
      <c r="B209" s="38" t="s">
        <v>150</v>
      </c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4.25" x14ac:dyDescent="0.2">
      <c r="A210" s="45" t="s">
        <v>159</v>
      </c>
      <c r="B210" s="182" t="s">
        <v>160</v>
      </c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  <c r="X210" s="182"/>
      <c r="Y210" s="182"/>
      <c r="Z210" s="38"/>
    </row>
    <row r="211" spans="1:26" x14ac:dyDescent="0.2">
      <c r="A211" s="38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38"/>
    </row>
    <row r="212" spans="1:26" x14ac:dyDescent="0.2">
      <c r="A212" s="38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38"/>
    </row>
    <row r="213" spans="1:26" x14ac:dyDescent="0.2">
      <c r="A213" s="38"/>
      <c r="B213" s="66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8"/>
    </row>
    <row r="214" spans="1:26" x14ac:dyDescent="0.2">
      <c r="A214" s="38"/>
      <c r="B214" s="244" t="s">
        <v>114</v>
      </c>
      <c r="C214" s="245"/>
      <c r="D214" s="245"/>
      <c r="E214" s="245"/>
      <c r="F214" s="181"/>
      <c r="G214" s="181"/>
      <c r="H214" s="181"/>
      <c r="I214" s="181"/>
      <c r="J214" s="181"/>
      <c r="K214" s="181"/>
      <c r="L214" s="181"/>
      <c r="M214" s="181"/>
      <c r="N214" s="181"/>
      <c r="O214" s="181"/>
      <c r="P214" s="181"/>
      <c r="Q214" s="181"/>
      <c r="R214" s="181"/>
      <c r="S214" s="181"/>
      <c r="T214" s="181"/>
      <c r="U214" s="245" t="s">
        <v>2</v>
      </c>
      <c r="V214" s="245"/>
      <c r="W214" s="246"/>
      <c r="X214" s="246"/>
      <c r="Y214" s="246"/>
      <c r="Z214" s="247"/>
    </row>
    <row r="215" spans="1:26" x14ac:dyDescent="0.2">
      <c r="A215" s="38"/>
      <c r="B215" s="244" t="s">
        <v>115</v>
      </c>
      <c r="C215" s="245"/>
      <c r="D215" s="245"/>
      <c r="E215" s="245"/>
      <c r="F215" s="181"/>
      <c r="G215" s="181"/>
      <c r="H215" s="181"/>
      <c r="I215" s="181"/>
      <c r="J215" s="181"/>
      <c r="K215" s="181"/>
      <c r="L215" s="181"/>
      <c r="M215" s="181"/>
      <c r="N215" s="181"/>
      <c r="O215" s="181"/>
      <c r="P215" s="181"/>
      <c r="Q215" s="181"/>
      <c r="R215" s="181"/>
      <c r="S215" s="181"/>
      <c r="T215" s="181"/>
      <c r="U215" s="245" t="s">
        <v>2</v>
      </c>
      <c r="V215" s="245"/>
      <c r="W215" s="246"/>
      <c r="X215" s="246"/>
      <c r="Y215" s="246"/>
      <c r="Z215" s="247"/>
    </row>
    <row r="216" spans="1:26" x14ac:dyDescent="0.2">
      <c r="A216" s="46"/>
      <c r="B216" s="244" t="s">
        <v>116</v>
      </c>
      <c r="C216" s="245"/>
      <c r="D216" s="245"/>
      <c r="E216" s="245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245" t="s">
        <v>2</v>
      </c>
      <c r="V216" s="245"/>
      <c r="W216" s="246"/>
      <c r="X216" s="246"/>
      <c r="Y216" s="246"/>
      <c r="Z216" s="247"/>
    </row>
    <row r="217" spans="1:26" x14ac:dyDescent="0.2">
      <c r="A217" s="46"/>
      <c r="B217" s="69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1"/>
    </row>
  </sheetData>
  <sheetProtection password="DC66" sheet="1" objects="1" scenarios="1" selectLockedCells="1"/>
  <protectedRanges>
    <protectedRange sqref="D3:O3 S3:U3 X3:Z3 D4:Z4 T5:V5 N5:P5 G5:I5 G6:I6 E8:F8 G9:Z9 E10:I10 M10:Q10 U10:Y10 B13:Y18 G19:Y19 C23:E26 G23:I27 K23:N26 Q23:T26 F30:I30 J31:M31 W31:Y31 L33:N35" name="Range1"/>
  </protectedRanges>
  <mergeCells count="493">
    <mergeCell ref="G112:I112"/>
    <mergeCell ref="J112:L112"/>
    <mergeCell ref="M112:O112"/>
    <mergeCell ref="P112:R112"/>
    <mergeCell ref="S112:U112"/>
    <mergeCell ref="V112:X112"/>
    <mergeCell ref="J111:L111"/>
    <mergeCell ref="M111:O111"/>
    <mergeCell ref="P111:R111"/>
    <mergeCell ref="S111:U111"/>
    <mergeCell ref="L34:N34"/>
    <mergeCell ref="Q34:S34"/>
    <mergeCell ref="L35:N35"/>
    <mergeCell ref="O37:Q37"/>
    <mergeCell ref="M60:O60"/>
    <mergeCell ref="S60:U60"/>
    <mergeCell ref="A111:C111"/>
    <mergeCell ref="D111:F111"/>
    <mergeCell ref="G111:I111"/>
    <mergeCell ref="B62:AA93"/>
    <mergeCell ref="A100:C102"/>
    <mergeCell ref="D100:F102"/>
    <mergeCell ref="G100:I102"/>
    <mergeCell ref="J100:L102"/>
    <mergeCell ref="M100:O102"/>
    <mergeCell ref="P100:R102"/>
    <mergeCell ref="S100:U102"/>
    <mergeCell ref="V100:X102"/>
    <mergeCell ref="A99:X99"/>
    <mergeCell ref="A103:C103"/>
    <mergeCell ref="P103:R103"/>
    <mergeCell ref="V111:X111"/>
    <mergeCell ref="A1:Z2"/>
    <mergeCell ref="X187:Y187"/>
    <mergeCell ref="B216:E216"/>
    <mergeCell ref="F216:T216"/>
    <mergeCell ref="U216:V216"/>
    <mergeCell ref="W216:Z216"/>
    <mergeCell ref="B215:E215"/>
    <mergeCell ref="F215:T215"/>
    <mergeCell ref="U215:V215"/>
    <mergeCell ref="W215:Z215"/>
    <mergeCell ref="B210:Y211"/>
    <mergeCell ref="B214:E214"/>
    <mergeCell ref="F214:T214"/>
    <mergeCell ref="U214:V214"/>
    <mergeCell ref="W214:Z214"/>
    <mergeCell ref="A204:Y207"/>
    <mergeCell ref="A191:U191"/>
    <mergeCell ref="V191:W191"/>
    <mergeCell ref="X191:Y191"/>
    <mergeCell ref="B193:G193"/>
    <mergeCell ref="H193:I193"/>
    <mergeCell ref="J193:K193"/>
    <mergeCell ref="L193:M193"/>
    <mergeCell ref="N193:O193"/>
    <mergeCell ref="P193:Q193"/>
    <mergeCell ref="R193:T193"/>
    <mergeCell ref="X189:Y189"/>
    <mergeCell ref="A190:U190"/>
    <mergeCell ref="V190:W190"/>
    <mergeCell ref="X190:Y190"/>
    <mergeCell ref="X188:Y188"/>
    <mergeCell ref="J185:L185"/>
    <mergeCell ref="M185:O185"/>
    <mergeCell ref="P185:R185"/>
    <mergeCell ref="S185:U185"/>
    <mergeCell ref="A187:U187"/>
    <mergeCell ref="A188:U188"/>
    <mergeCell ref="V188:W188"/>
    <mergeCell ref="A185:B185"/>
    <mergeCell ref="C185:D185"/>
    <mergeCell ref="E185:F185"/>
    <mergeCell ref="G185:I185"/>
    <mergeCell ref="V186:W186"/>
    <mergeCell ref="A186:U186"/>
    <mergeCell ref="S184:U184"/>
    <mergeCell ref="A184:B184"/>
    <mergeCell ref="C184:D184"/>
    <mergeCell ref="E184:F184"/>
    <mergeCell ref="G184:I184"/>
    <mergeCell ref="V187:W187"/>
    <mergeCell ref="J183:L183"/>
    <mergeCell ref="M183:O183"/>
    <mergeCell ref="P183:R183"/>
    <mergeCell ref="S183:U183"/>
    <mergeCell ref="A183:B183"/>
    <mergeCell ref="C183:D183"/>
    <mergeCell ref="E183:F183"/>
    <mergeCell ref="G183:I183"/>
    <mergeCell ref="E182:F182"/>
    <mergeCell ref="G182:I182"/>
    <mergeCell ref="J182:L182"/>
    <mergeCell ref="M182:O182"/>
    <mergeCell ref="T159:W160"/>
    <mergeCell ref="G155:O155"/>
    <mergeCell ref="A172:F172"/>
    <mergeCell ref="M172:O175"/>
    <mergeCell ref="P172:R175"/>
    <mergeCell ref="S172:U175"/>
    <mergeCell ref="E173:F175"/>
    <mergeCell ref="J173:K173"/>
    <mergeCell ref="A182:B182"/>
    <mergeCell ref="C182:D182"/>
    <mergeCell ref="C180:D180"/>
    <mergeCell ref="A180:B180"/>
    <mergeCell ref="M180:O180"/>
    <mergeCell ref="P180:R180"/>
    <mergeCell ref="S180:U180"/>
    <mergeCell ref="V180:W180"/>
    <mergeCell ref="S181:U181"/>
    <mergeCell ref="V182:W182"/>
    <mergeCell ref="P182:R182"/>
    <mergeCell ref="S182:U182"/>
    <mergeCell ref="O143:P143"/>
    <mergeCell ref="E144:F144"/>
    <mergeCell ref="B135:N135"/>
    <mergeCell ref="B139:N139"/>
    <mergeCell ref="B136:N136"/>
    <mergeCell ref="P144:Q144"/>
    <mergeCell ref="F143:G143"/>
    <mergeCell ref="I143:J143"/>
    <mergeCell ref="L144:M144"/>
    <mergeCell ref="O137:Q137"/>
    <mergeCell ref="B130:N130"/>
    <mergeCell ref="B131:N131"/>
    <mergeCell ref="B132:N132"/>
    <mergeCell ref="B124:N124"/>
    <mergeCell ref="B125:N125"/>
    <mergeCell ref="B134:N134"/>
    <mergeCell ref="B126:N126"/>
    <mergeCell ref="B127:N127"/>
    <mergeCell ref="B128:N128"/>
    <mergeCell ref="B129:N129"/>
    <mergeCell ref="B133:N133"/>
    <mergeCell ref="O129:Q129"/>
    <mergeCell ref="O130:Q130"/>
    <mergeCell ref="U128:W128"/>
    <mergeCell ref="R129:T129"/>
    <mergeCell ref="R128:T128"/>
    <mergeCell ref="X130:Z130"/>
    <mergeCell ref="X123:Z123"/>
    <mergeCell ref="X124:Z124"/>
    <mergeCell ref="X125:Z125"/>
    <mergeCell ref="X126:Z126"/>
    <mergeCell ref="R125:T125"/>
    <mergeCell ref="U125:W125"/>
    <mergeCell ref="R126:T126"/>
    <mergeCell ref="O131:Q131"/>
    <mergeCell ref="R134:T134"/>
    <mergeCell ref="U134:W134"/>
    <mergeCell ref="X134:Z134"/>
    <mergeCell ref="R132:T132"/>
    <mergeCell ref="U132:W132"/>
    <mergeCell ref="X132:Z132"/>
    <mergeCell ref="R133:T133"/>
    <mergeCell ref="R131:T131"/>
    <mergeCell ref="H200:I200"/>
    <mergeCell ref="L200:M200"/>
    <mergeCell ref="U117:W117"/>
    <mergeCell ref="X117:Z117"/>
    <mergeCell ref="R119:T119"/>
    <mergeCell ref="U119:W119"/>
    <mergeCell ref="U129:W129"/>
    <mergeCell ref="R130:T130"/>
    <mergeCell ref="U130:W130"/>
    <mergeCell ref="X119:Z119"/>
    <mergeCell ref="O132:Q132"/>
    <mergeCell ref="V177:W177"/>
    <mergeCell ref="V178:W178"/>
    <mergeCell ref="V179:W179"/>
    <mergeCell ref="P179:R179"/>
    <mergeCell ref="P184:R184"/>
    <mergeCell ref="X180:Y180"/>
    <mergeCell ref="X181:Y181"/>
    <mergeCell ref="X182:Y182"/>
    <mergeCell ref="G180:I180"/>
    <mergeCell ref="J180:L180"/>
    <mergeCell ref="V181:W181"/>
    <mergeCell ref="G177:I177"/>
    <mergeCell ref="X183:Y183"/>
    <mergeCell ref="E201:F201"/>
    <mergeCell ref="I201:J201"/>
    <mergeCell ref="B197:Y198"/>
    <mergeCell ref="H199:I199"/>
    <mergeCell ref="L199:M199"/>
    <mergeCell ref="V183:W183"/>
    <mergeCell ref="X186:Y186"/>
    <mergeCell ref="R120:T120"/>
    <mergeCell ref="U120:W120"/>
    <mergeCell ref="X120:Z120"/>
    <mergeCell ref="X131:Z131"/>
    <mergeCell ref="U133:W133"/>
    <mergeCell ref="X133:Z133"/>
    <mergeCell ref="U139:W139"/>
    <mergeCell ref="X139:Z139"/>
    <mergeCell ref="V184:W184"/>
    <mergeCell ref="W194:Y196"/>
    <mergeCell ref="A189:U189"/>
    <mergeCell ref="V189:W189"/>
    <mergeCell ref="X184:Y184"/>
    <mergeCell ref="V185:W185"/>
    <mergeCell ref="X185:Y185"/>
    <mergeCell ref="J184:L184"/>
    <mergeCell ref="M184:O184"/>
    <mergeCell ref="J179:L179"/>
    <mergeCell ref="M179:O179"/>
    <mergeCell ref="X176:Y176"/>
    <mergeCell ref="X177:Y177"/>
    <mergeCell ref="X178:Y178"/>
    <mergeCell ref="X179:Y179"/>
    <mergeCell ref="V176:W176"/>
    <mergeCell ref="C179:D179"/>
    <mergeCell ref="J177:L177"/>
    <mergeCell ref="M177:O177"/>
    <mergeCell ref="P177:R177"/>
    <mergeCell ref="S177:U177"/>
    <mergeCell ref="M178:O178"/>
    <mergeCell ref="P178:R178"/>
    <mergeCell ref="S178:U178"/>
    <mergeCell ref="S179:U179"/>
    <mergeCell ref="G179:I179"/>
    <mergeCell ref="M176:O176"/>
    <mergeCell ref="P176:R176"/>
    <mergeCell ref="S176:U176"/>
    <mergeCell ref="E177:F177"/>
    <mergeCell ref="E178:F178"/>
    <mergeCell ref="O134:Q134"/>
    <mergeCell ref="H150:P150"/>
    <mergeCell ref="B159:C160"/>
    <mergeCell ref="B147:C148"/>
    <mergeCell ref="A173:B175"/>
    <mergeCell ref="C173:D175"/>
    <mergeCell ref="A177:B177"/>
    <mergeCell ref="C177:D177"/>
    <mergeCell ref="A178:B178"/>
    <mergeCell ref="C178:D178"/>
    <mergeCell ref="C176:D176"/>
    <mergeCell ref="G176:I176"/>
    <mergeCell ref="J176:L176"/>
    <mergeCell ref="A176:B176"/>
    <mergeCell ref="O135:Q135"/>
    <mergeCell ref="O136:Q136"/>
    <mergeCell ref="B137:N137"/>
    <mergeCell ref="B138:N138"/>
    <mergeCell ref="G142:H142"/>
    <mergeCell ref="N142:O142"/>
    <mergeCell ref="O138:Q138"/>
    <mergeCell ref="O139:Q139"/>
    <mergeCell ref="E180:F180"/>
    <mergeCell ref="D159:G160"/>
    <mergeCell ref="G178:I178"/>
    <mergeCell ref="J178:L178"/>
    <mergeCell ref="E179:F179"/>
    <mergeCell ref="B155:F156"/>
    <mergeCell ref="G156:O156"/>
    <mergeCell ref="H159:S160"/>
    <mergeCell ref="U131:W131"/>
    <mergeCell ref="O133:Q133"/>
    <mergeCell ref="Q147:R148"/>
    <mergeCell ref="D168:I168"/>
    <mergeCell ref="D148:P148"/>
    <mergeCell ref="B150:G151"/>
    <mergeCell ref="H151:P151"/>
    <mergeCell ref="M168:O168"/>
    <mergeCell ref="G172:I175"/>
    <mergeCell ref="J174:L175"/>
    <mergeCell ref="J172:K172"/>
    <mergeCell ref="S168:U168"/>
    <mergeCell ref="V174:W175"/>
    <mergeCell ref="A179:B179"/>
    <mergeCell ref="D147:P147"/>
    <mergeCell ref="E176:F176"/>
    <mergeCell ref="Q23:T23"/>
    <mergeCell ref="U126:W126"/>
    <mergeCell ref="R127:T127"/>
    <mergeCell ref="O121:Q121"/>
    <mergeCell ref="O122:Q122"/>
    <mergeCell ref="O123:Q123"/>
    <mergeCell ref="O124:Q124"/>
    <mergeCell ref="X127:Z127"/>
    <mergeCell ref="X128:Z128"/>
    <mergeCell ref="U127:W127"/>
    <mergeCell ref="O127:Q127"/>
    <mergeCell ref="O128:Q128"/>
    <mergeCell ref="X121:Z121"/>
    <mergeCell ref="X122:Z122"/>
    <mergeCell ref="O125:Q125"/>
    <mergeCell ref="O126:Q126"/>
    <mergeCell ref="R118:T118"/>
    <mergeCell ref="U118:W118"/>
    <mergeCell ref="O118:Q118"/>
    <mergeCell ref="O120:Q120"/>
    <mergeCell ref="Z31:AA31"/>
    <mergeCell ref="W31:Y31"/>
    <mergeCell ref="V16:Y16"/>
    <mergeCell ref="X118:Z118"/>
    <mergeCell ref="B40:Z42"/>
    <mergeCell ref="M43:O43"/>
    <mergeCell ref="B46:Z48"/>
    <mergeCell ref="A60:C60"/>
    <mergeCell ref="D60:I60"/>
    <mergeCell ref="Q22:T22"/>
    <mergeCell ref="Q31:V31"/>
    <mergeCell ref="G26:I26"/>
    <mergeCell ref="G23:I23"/>
    <mergeCell ref="Q26:T26"/>
    <mergeCell ref="K23:N23"/>
    <mergeCell ref="Q24:T24"/>
    <mergeCell ref="K22:N22"/>
    <mergeCell ref="K24:N24"/>
    <mergeCell ref="K25:N25"/>
    <mergeCell ref="Q25:T25"/>
    <mergeCell ref="C26:E26"/>
    <mergeCell ref="G24:I24"/>
    <mergeCell ref="G25:I25"/>
    <mergeCell ref="C23:E23"/>
    <mergeCell ref="C24:E24"/>
    <mergeCell ref="C25:E25"/>
    <mergeCell ref="G9:Z9"/>
    <mergeCell ref="V11:Y12"/>
    <mergeCell ref="B15:E15"/>
    <mergeCell ref="V18:Y18"/>
    <mergeCell ref="B17:E17"/>
    <mergeCell ref="F17:I17"/>
    <mergeCell ref="J17:M17"/>
    <mergeCell ref="N17:Q17"/>
    <mergeCell ref="B16:E16"/>
    <mergeCell ref="F16:I16"/>
    <mergeCell ref="B14:E14"/>
    <mergeCell ref="F14:I14"/>
    <mergeCell ref="J14:M14"/>
    <mergeCell ref="N14:Q14"/>
    <mergeCell ref="R14:U14"/>
    <mergeCell ref="V14:Y14"/>
    <mergeCell ref="F15:I15"/>
    <mergeCell ref="R17:U17"/>
    <mergeCell ref="V17:Y17"/>
    <mergeCell ref="B18:E18"/>
    <mergeCell ref="F18:I18"/>
    <mergeCell ref="J18:M18"/>
    <mergeCell ref="N18:Q18"/>
    <mergeCell ref="R18:U18"/>
    <mergeCell ref="C22:E22"/>
    <mergeCell ref="G22:I22"/>
    <mergeCell ref="E10:I10"/>
    <mergeCell ref="B13:E13"/>
    <mergeCell ref="F13:I13"/>
    <mergeCell ref="B11:E12"/>
    <mergeCell ref="F11:I12"/>
    <mergeCell ref="G19:Y19"/>
    <mergeCell ref="J13:M13"/>
    <mergeCell ref="N13:Q13"/>
    <mergeCell ref="R13:U13"/>
    <mergeCell ref="V13:Y13"/>
    <mergeCell ref="V15:Y15"/>
    <mergeCell ref="J16:M16"/>
    <mergeCell ref="N16:Q16"/>
    <mergeCell ref="J15:M15"/>
    <mergeCell ref="R15:U15"/>
    <mergeCell ref="N15:Q15"/>
    <mergeCell ref="N11:Q12"/>
    <mergeCell ref="M10:Q10"/>
    <mergeCell ref="U10:Y10"/>
    <mergeCell ref="R11:U12"/>
    <mergeCell ref="J11:M12"/>
    <mergeCell ref="R16:U16"/>
    <mergeCell ref="S3:U3"/>
    <mergeCell ref="X3:Z3"/>
    <mergeCell ref="A4:C4"/>
    <mergeCell ref="D4:Z4"/>
    <mergeCell ref="A3:C3"/>
    <mergeCell ref="D3:O3"/>
    <mergeCell ref="A5:F5"/>
    <mergeCell ref="G5:I5"/>
    <mergeCell ref="E8:F8"/>
    <mergeCell ref="A6:E6"/>
    <mergeCell ref="G6:I6"/>
    <mergeCell ref="N5:P5"/>
    <mergeCell ref="T5:V5"/>
    <mergeCell ref="G27:I27"/>
    <mergeCell ref="C27:E27"/>
    <mergeCell ref="K26:N26"/>
    <mergeCell ref="D33:E33"/>
    <mergeCell ref="L33:N33"/>
    <mergeCell ref="D31:F31"/>
    <mergeCell ref="G31:I31"/>
    <mergeCell ref="J31:M31"/>
    <mergeCell ref="N31:O31"/>
    <mergeCell ref="F30:I30"/>
    <mergeCell ref="S103:U103"/>
    <mergeCell ref="V103:X103"/>
    <mergeCell ref="D103:F103"/>
    <mergeCell ref="G103:I103"/>
    <mergeCell ref="J103:L103"/>
    <mergeCell ref="P104:R104"/>
    <mergeCell ref="S104:U104"/>
    <mergeCell ref="V104:X104"/>
    <mergeCell ref="A105:C105"/>
    <mergeCell ref="M103:O103"/>
    <mergeCell ref="D105:F105"/>
    <mergeCell ref="G105:I105"/>
    <mergeCell ref="J105:L105"/>
    <mergeCell ref="M105:O105"/>
    <mergeCell ref="M104:O104"/>
    <mergeCell ref="A104:C104"/>
    <mergeCell ref="P105:R105"/>
    <mergeCell ref="S105:U105"/>
    <mergeCell ref="V105:X105"/>
    <mergeCell ref="A106:C106"/>
    <mergeCell ref="A107:C107"/>
    <mergeCell ref="A108:C108"/>
    <mergeCell ref="A109:C109"/>
    <mergeCell ref="A110:C110"/>
    <mergeCell ref="D104:F104"/>
    <mergeCell ref="G104:I104"/>
    <mergeCell ref="J104:L104"/>
    <mergeCell ref="D106:F106"/>
    <mergeCell ref="G106:I106"/>
    <mergeCell ref="J106:L106"/>
    <mergeCell ref="D108:F108"/>
    <mergeCell ref="G108:I108"/>
    <mergeCell ref="J108:L108"/>
    <mergeCell ref="D110:F110"/>
    <mergeCell ref="G110:I110"/>
    <mergeCell ref="J110:L110"/>
    <mergeCell ref="M106:O106"/>
    <mergeCell ref="P106:R106"/>
    <mergeCell ref="S106:U106"/>
    <mergeCell ref="V106:X106"/>
    <mergeCell ref="D107:F107"/>
    <mergeCell ref="G107:I107"/>
    <mergeCell ref="J107:L107"/>
    <mergeCell ref="M107:O107"/>
    <mergeCell ref="P107:R107"/>
    <mergeCell ref="S107:U107"/>
    <mergeCell ref="M108:O108"/>
    <mergeCell ref="P108:R108"/>
    <mergeCell ref="S108:U108"/>
    <mergeCell ref="J109:L109"/>
    <mergeCell ref="M109:O109"/>
    <mergeCell ref="P109:R109"/>
    <mergeCell ref="S109:U109"/>
    <mergeCell ref="V107:X107"/>
    <mergeCell ref="V108:X108"/>
    <mergeCell ref="V109:X109"/>
    <mergeCell ref="M110:O110"/>
    <mergeCell ref="P110:R110"/>
    <mergeCell ref="S110:U110"/>
    <mergeCell ref="V110:X110"/>
    <mergeCell ref="D109:F109"/>
    <mergeCell ref="G109:I109"/>
    <mergeCell ref="U124:W124"/>
    <mergeCell ref="A115:C115"/>
    <mergeCell ref="D115:I115"/>
    <mergeCell ref="S115:U115"/>
    <mergeCell ref="M115:O115"/>
    <mergeCell ref="O117:Q117"/>
    <mergeCell ref="O119:Q119"/>
    <mergeCell ref="B116:Z116"/>
    <mergeCell ref="R121:T121"/>
    <mergeCell ref="B120:N120"/>
    <mergeCell ref="B121:N121"/>
    <mergeCell ref="B122:N122"/>
    <mergeCell ref="B123:N123"/>
    <mergeCell ref="B117:N117"/>
    <mergeCell ref="B118:N118"/>
    <mergeCell ref="B119:N119"/>
    <mergeCell ref="A112:C112"/>
    <mergeCell ref="D112:F112"/>
    <mergeCell ref="X174:Y175"/>
    <mergeCell ref="V172:Y173"/>
    <mergeCell ref="R124:T124"/>
    <mergeCell ref="R122:T122"/>
    <mergeCell ref="U122:W122"/>
    <mergeCell ref="R117:T117"/>
    <mergeCell ref="U121:W121"/>
    <mergeCell ref="R123:T123"/>
    <mergeCell ref="U123:W123"/>
    <mergeCell ref="X129:Z129"/>
    <mergeCell ref="R137:T137"/>
    <mergeCell ref="R139:T139"/>
    <mergeCell ref="U137:W137"/>
    <mergeCell ref="X137:Z137"/>
    <mergeCell ref="X136:Z136"/>
    <mergeCell ref="R138:T138"/>
    <mergeCell ref="U138:W138"/>
    <mergeCell ref="X138:Z138"/>
    <mergeCell ref="R135:T135"/>
    <mergeCell ref="U135:W135"/>
    <mergeCell ref="X135:Z135"/>
    <mergeCell ref="R136:T136"/>
    <mergeCell ref="U136:W136"/>
  </mergeCells>
  <phoneticPr fontId="0" type="noConversion"/>
  <dataValidations count="1">
    <dataValidation type="list" allowBlank="1" showInputMessage="1" showErrorMessage="1" sqref="F30:I30" xr:uid="{00000000-0002-0000-0000-000000000000}">
      <formula1>$B$49:$B$52</formula1>
    </dataValidation>
  </dataValidations>
  <pageMargins left="0.5" right="0.5" top="0.75" bottom="0.75" header="0.5" footer="0.5"/>
  <pageSetup orientation="portrait" horizontalDpi="200" verticalDpi="200" r:id="rId1"/>
  <headerFooter alignWithMargins="0">
    <oddHeader>&amp;L&amp;8&amp;G&amp;C
&amp;R&amp;8FL-ENG-442A
03/11
Sheet &amp;P of &amp;N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Props1.xml><?xml version="1.0" encoding="utf-8"?>
<ds:datastoreItem xmlns:ds="http://schemas.openxmlformats.org/officeDocument/2006/customXml" ds:itemID="{E17E27D6-3B7B-4DDB-9E4A-B8032F3E3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9DC7E0-ABB3-4A63-88A5-C86C46D4B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36185B-0853-452B-842B-9C66A9EED5B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9e9cc577-1c42-4ca9-b526-dc9ef4f3583b"/>
    <ds:schemaRef ds:uri="http://purl.org/dc/elements/1.1/"/>
    <ds:schemaRef ds:uri="http://schemas.openxmlformats.org/package/2006/metadata/core-properties"/>
    <ds:schemaRef ds:uri="fc42cbfa-5a00-4c34-a641-8631d52a3b0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FL-ENG-442A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judith.howard</dc:creator>
  <cp:lastModifiedBy>Fortiz, Rebeca - NRCS, Annapolis, MD</cp:lastModifiedBy>
  <cp:lastPrinted>2010-03-09T19:08:49Z</cp:lastPrinted>
  <dcterms:created xsi:type="dcterms:W3CDTF">2009-01-16T20:04:39Z</dcterms:created>
  <dcterms:modified xsi:type="dcterms:W3CDTF">2021-04-12T21:35:22Z</dcterms:modified>
</cp:coreProperties>
</file>