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sda.net\nrcs\home\MDAN2\NRCS\Rebeca.Fortiz\Documents\new updates\"/>
    </mc:Choice>
  </mc:AlternateContent>
  <xr:revisionPtr revIDLastSave="0" documentId="8_{D0A68F3A-50E1-4801-A9DE-0ED5834618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8" i="1" l="1"/>
  <c r="S109" i="1" s="1"/>
  <c r="V87" i="1"/>
  <c r="P87" i="1"/>
  <c r="S87" i="1"/>
  <c r="M87" i="1"/>
  <c r="W165" i="1" l="1"/>
  <c r="T165" i="1"/>
  <c r="Q165" i="1"/>
  <c r="N165" i="1"/>
  <c r="X76" i="1"/>
  <c r="R76" i="1"/>
  <c r="U76" i="1"/>
  <c r="O76" i="1"/>
  <c r="O61" i="1"/>
  <c r="M86" i="1" s="1"/>
  <c r="S160" i="1"/>
  <c r="M58" i="1"/>
  <c r="M109" i="1" s="1"/>
  <c r="M160" i="1" s="1"/>
  <c r="D58" i="1"/>
  <c r="D109" i="1" s="1"/>
  <c r="D160" i="1" s="1"/>
  <c r="N174" i="1"/>
  <c r="I155" i="1"/>
  <c r="W178" i="1"/>
  <c r="T178" i="1"/>
  <c r="Q178" i="1"/>
  <c r="N178" i="1"/>
  <c r="X61" i="1"/>
  <c r="V86" i="1" s="1"/>
  <c r="U61" i="1"/>
  <c r="S86" i="1" s="1"/>
  <c r="R61" i="1"/>
  <c r="P86" i="1" s="1"/>
  <c r="W164" i="1"/>
  <c r="T164" i="1"/>
  <c r="Q164" i="1"/>
  <c r="N164" i="1"/>
  <c r="W174" i="1"/>
  <c r="T174" i="1"/>
  <c r="Q174" i="1"/>
  <c r="G28" i="1"/>
  <c r="T171" i="1" l="1"/>
  <c r="T175" i="1" s="1"/>
  <c r="N171" i="1"/>
  <c r="N175" i="1" s="1"/>
  <c r="T176" i="1" l="1"/>
  <c r="T179" i="1"/>
  <c r="T180" i="1" s="1"/>
  <c r="N176" i="1"/>
  <c r="N179" i="1"/>
  <c r="N180" i="1" s="1"/>
  <c r="W171" i="1"/>
  <c r="W175" i="1" s="1"/>
  <c r="Q171" i="1"/>
  <c r="Q175" i="1" s="1"/>
  <c r="T172" i="1"/>
  <c r="W176" i="1" l="1"/>
  <c r="W179" i="1"/>
  <c r="W180" i="1" s="1"/>
  <c r="Q176" i="1"/>
  <c r="Q179" i="1"/>
  <c r="Q180" i="1" s="1"/>
  <c r="N172" i="1"/>
  <c r="Q172" i="1"/>
  <c r="W172" i="1"/>
</calcChain>
</file>

<file path=xl/sharedStrings.xml><?xml version="1.0" encoding="utf-8"?>
<sst xmlns="http://schemas.openxmlformats.org/spreadsheetml/2006/main" count="227" uniqueCount="153">
  <si>
    <t>Cooperator:</t>
  </si>
  <si>
    <t>Job No.:</t>
  </si>
  <si>
    <t>Date:</t>
  </si>
  <si>
    <t>Location:</t>
  </si>
  <si>
    <t>Conservation District:</t>
  </si>
  <si>
    <t>Field Office:</t>
  </si>
  <si>
    <t>Field No.:</t>
  </si>
  <si>
    <t>Identification No.:</t>
  </si>
  <si>
    <t>1.</t>
  </si>
  <si>
    <t>Design area:</t>
  </si>
  <si>
    <t>acres</t>
  </si>
  <si>
    <t>Description of soils:</t>
  </si>
  <si>
    <t>Soil Series:</t>
  </si>
  <si>
    <t>Soil Depth (in)</t>
  </si>
  <si>
    <t>Average AWC (in/in)</t>
  </si>
  <si>
    <t>Design Soil Series:</t>
  </si>
  <si>
    <t>2.</t>
  </si>
  <si>
    <t>Crops:</t>
  </si>
  <si>
    <t>Crop</t>
  </si>
  <si>
    <t>Acres</t>
  </si>
  <si>
    <t>Planting Date</t>
  </si>
  <si>
    <t>Maturity Date</t>
  </si>
  <si>
    <t>Total Acres</t>
  </si>
  <si>
    <t>Water Supply:</t>
  </si>
  <si>
    <t>3.</t>
  </si>
  <si>
    <t xml:space="preserve">Source of Supply: (stream, well, reservoir, etc.) </t>
  </si>
  <si>
    <t>Reservoir:</t>
  </si>
  <si>
    <t>Storage</t>
  </si>
  <si>
    <t>ac-ft</t>
  </si>
  <si>
    <t>Well:</t>
  </si>
  <si>
    <t>ft</t>
  </si>
  <si>
    <r>
      <t>Measured capacity, Q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:</t>
    </r>
  </si>
  <si>
    <t>gpm @</t>
  </si>
  <si>
    <t>ft drawdown</t>
  </si>
  <si>
    <t>Design Pumping Lift:</t>
  </si>
  <si>
    <t>Stream:</t>
  </si>
  <si>
    <t>Measured flow (season of peak use):</t>
  </si>
  <si>
    <t>gpm</t>
  </si>
  <si>
    <t>Type of power unit and pump to be used:</t>
  </si>
  <si>
    <t>Sketch map or attach photo.</t>
  </si>
  <si>
    <t>Map should show:</t>
  </si>
  <si>
    <t>a. Source of water</t>
  </si>
  <si>
    <t>b. Elevartion differences</t>
  </si>
  <si>
    <t xml:space="preserve">c. Row direction </t>
  </si>
  <si>
    <t>d. Pipe and riser layout</t>
  </si>
  <si>
    <t>e. Plan of Operations</t>
  </si>
  <si>
    <t>f. Field Obstructions (canals, trees, fences, buildings, etc.)</t>
  </si>
  <si>
    <t>g. North arrow</t>
  </si>
  <si>
    <t>4.</t>
  </si>
  <si>
    <t>5.</t>
  </si>
  <si>
    <t>6.</t>
  </si>
  <si>
    <t xml:space="preserve">                                                                                                            Crop Number      </t>
  </si>
  <si>
    <t xml:space="preserve">Crop Information </t>
  </si>
  <si>
    <t>Kind of Crop</t>
  </si>
  <si>
    <t>Rooting depth (in.)</t>
  </si>
  <si>
    <t>Peak use rate (in./day)</t>
  </si>
  <si>
    <t>7.</t>
  </si>
  <si>
    <t>Soil Information</t>
  </si>
  <si>
    <t>Weighted AWC for rooting depth (in./in.)</t>
  </si>
  <si>
    <t>Basic intake rate (in./hr.)</t>
  </si>
  <si>
    <t>Design Procedure</t>
  </si>
  <si>
    <t>8.</t>
  </si>
  <si>
    <t>a.</t>
  </si>
  <si>
    <t>b.</t>
  </si>
  <si>
    <t xml:space="preserve">c. </t>
  </si>
  <si>
    <t xml:space="preserve">d. </t>
  </si>
  <si>
    <t>psi</t>
  </si>
  <si>
    <t>Distance of water supply source to field:</t>
  </si>
  <si>
    <t>11.</t>
  </si>
  <si>
    <t>Total Dynamic Head, TDH</t>
  </si>
  <si>
    <t>Pump  Requirements:</t>
  </si>
  <si>
    <t>psi or</t>
  </si>
  <si>
    <t>ft of head</t>
  </si>
  <si>
    <t>TDH</t>
  </si>
  <si>
    <t>Pump Discharge Pressure</t>
  </si>
  <si>
    <t>Remarks</t>
  </si>
  <si>
    <t>Designed By:</t>
  </si>
  <si>
    <t>Checked By:</t>
  </si>
  <si>
    <t>Approved By:</t>
  </si>
  <si>
    <t>Static water level:</t>
  </si>
  <si>
    <t>Available for Irrigation</t>
  </si>
  <si>
    <t>Weighted AWC</t>
  </si>
  <si>
    <r>
      <t>Acreage to be irrigated (acres)</t>
    </r>
    <r>
      <rPr>
        <vertAlign val="superscript"/>
        <sz val="10"/>
        <rFont val="Arial"/>
        <family val="2"/>
      </rPr>
      <t>1/</t>
    </r>
  </si>
  <si>
    <t>Quality of water (Evidence of suitability; area of known water quality or water analysis attached):</t>
  </si>
  <si>
    <t>"A" field area served by N emitters (ft2)</t>
  </si>
  <si>
    <t>Design area of crop for N emitters (ft2)</t>
  </si>
  <si>
    <t>"E" - water application efficiency (decimal)</t>
  </si>
  <si>
    <t>"N" - number of emitters for design area</t>
  </si>
  <si>
    <t>"Q" - discharge rate of emitter (gph)</t>
  </si>
  <si>
    <t>"T" - hours of operation per day (18 hrs max)</t>
  </si>
  <si>
    <t xml:space="preserve">System Capacity, Qs = </t>
  </si>
  <si>
    <t>"f" - % of "A" used for design area (decimal)</t>
  </si>
  <si>
    <t>9.</t>
  </si>
  <si>
    <t>System Specifications:</t>
  </si>
  <si>
    <t xml:space="preserve">Emitter spacing </t>
  </si>
  <si>
    <t>Emitter  capacity</t>
  </si>
  <si>
    <t>gph @</t>
  </si>
  <si>
    <t>Max. length laterals</t>
  </si>
  <si>
    <t>in., Number of emitters</t>
  </si>
  <si>
    <t>Total number of laterals</t>
  </si>
  <si>
    <t>Lateral spacing</t>
  </si>
  <si>
    <t>Number operating simultaneously</t>
  </si>
  <si>
    <t>e.</t>
  </si>
  <si>
    <t>1/</t>
  </si>
  <si>
    <t>Use the following forumlas:</t>
  </si>
  <si>
    <t>T =</t>
  </si>
  <si>
    <r>
      <t>F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>Af</t>
    </r>
  </si>
  <si>
    <t>1.604 QNE</t>
  </si>
  <si>
    <r>
      <t>F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 xml:space="preserve">= </t>
    </r>
  </si>
  <si>
    <t>N =</t>
  </si>
  <si>
    <t>1.604 QTE</t>
  </si>
  <si>
    <t>E ≤ 0.90</t>
  </si>
  <si>
    <r>
      <t>Where F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 xml:space="preserve"> = Net application depth in inches per day</t>
    </r>
  </si>
  <si>
    <r>
      <t>F</t>
    </r>
    <r>
      <rPr>
        <vertAlign val="subscript"/>
        <sz val="10"/>
        <rFont val="Arial"/>
        <family val="2"/>
      </rPr>
      <t>n</t>
    </r>
  </si>
  <si>
    <t>10.</t>
  </si>
  <si>
    <t>Check allowable pressure variation that will provide a 20% or less total variation of the design discharge rate.</t>
  </si>
  <si>
    <t>psi to</t>
  </si>
  <si>
    <t>Allowable low range =</t>
  </si>
  <si>
    <t>psi (Taken from manufacturer's curve.)</t>
  </si>
  <si>
    <t>Allowable high range =</t>
  </si>
  <si>
    <r>
      <t>Actual</t>
    </r>
    <r>
      <rPr>
        <vertAlign val="superscript"/>
        <sz val="10"/>
        <rFont val="Arial"/>
        <family val="2"/>
      </rPr>
      <t xml:space="preserve">4/ </t>
    </r>
    <r>
      <rPr>
        <sz val="10"/>
        <rFont val="Arial"/>
        <family val="2"/>
      </rPr>
      <t xml:space="preserve">= </t>
    </r>
  </si>
  <si>
    <t>1.604 x</t>
  </si>
  <si>
    <t>Q x N x T x E</t>
  </si>
  <si>
    <t>A x f</t>
  </si>
  <si>
    <t>IRRIGATION SYSTEM, MICROIRRIGATION DESIGN DATA SHEET</t>
  </si>
  <si>
    <t>ft.  Size</t>
  </si>
  <si>
    <t>Irrigation Unit</t>
  </si>
  <si>
    <r>
      <t>Emitter Design Operating Pressure</t>
    </r>
    <r>
      <rPr>
        <vertAlign val="superscript"/>
        <sz val="10"/>
        <rFont val="Arial"/>
        <family val="2"/>
      </rPr>
      <t>3/</t>
    </r>
    <r>
      <rPr>
        <sz val="10"/>
        <rFont val="Arial"/>
        <family val="2"/>
      </rPr>
      <t xml:space="preserve"> (ft)</t>
    </r>
  </si>
  <si>
    <r>
      <t>Lateral average loss</t>
    </r>
    <r>
      <rPr>
        <vertAlign val="superscript"/>
        <sz val="10"/>
        <rFont val="Arial"/>
        <family val="2"/>
      </rPr>
      <t>5/</t>
    </r>
    <r>
      <rPr>
        <sz val="10"/>
        <rFont val="Arial"/>
        <family val="2"/>
      </rPr>
      <t xml:space="preserve"> (ft)</t>
    </r>
  </si>
  <si>
    <r>
      <t>Manifold average loss</t>
    </r>
    <r>
      <rPr>
        <vertAlign val="superscript"/>
        <sz val="10"/>
        <rFont val="Arial"/>
        <family val="2"/>
      </rPr>
      <t>5/</t>
    </r>
    <r>
      <rPr>
        <sz val="10"/>
        <rFont val="Arial"/>
        <family val="2"/>
      </rPr>
      <t xml:space="preserve"> (ft)</t>
    </r>
  </si>
  <si>
    <r>
      <t>Submains loss</t>
    </r>
    <r>
      <rPr>
        <vertAlign val="superscript"/>
        <sz val="10"/>
        <rFont val="Arial"/>
        <family val="2"/>
      </rPr>
      <t>5/</t>
    </r>
    <r>
      <rPr>
        <sz val="10"/>
        <rFont val="Arial"/>
        <family val="2"/>
      </rPr>
      <t xml:space="preserve"> (ft)</t>
    </r>
  </si>
  <si>
    <r>
      <t>Mains loss</t>
    </r>
    <r>
      <rPr>
        <vertAlign val="superscript"/>
        <sz val="10"/>
        <rFont val="Arial"/>
        <family val="2"/>
      </rPr>
      <t>5/</t>
    </r>
    <r>
      <rPr>
        <sz val="10"/>
        <rFont val="Arial"/>
        <family val="2"/>
      </rPr>
      <t xml:space="preserve"> (ft)</t>
    </r>
  </si>
  <si>
    <t>Pipeline appurtenances (valves, bend, etc.) (ft)</t>
  </si>
  <si>
    <t>Loss through filter (ft)</t>
  </si>
  <si>
    <r>
      <t xml:space="preserve">4/ </t>
    </r>
    <r>
      <rPr>
        <sz val="10"/>
        <rFont val="Arial"/>
        <family val="2"/>
      </rPr>
      <t xml:space="preserve"> Emitter design operating pressure = 2.31 x h</t>
    </r>
    <r>
      <rPr>
        <vertAlign val="subscript"/>
        <sz val="10"/>
        <rFont val="Arial"/>
        <family val="2"/>
      </rPr>
      <t>a</t>
    </r>
  </si>
  <si>
    <r>
      <t xml:space="preserve">5/ </t>
    </r>
    <r>
      <rPr>
        <sz val="10"/>
        <rFont val="Arial"/>
        <family val="2"/>
      </rPr>
      <t xml:space="preserve"> Use minus signs for any system gains.</t>
    </r>
  </si>
  <si>
    <t>Pumping Lift</t>
  </si>
  <si>
    <t>12.</t>
  </si>
  <si>
    <t>Reservoir</t>
  </si>
  <si>
    <t>Pond</t>
  </si>
  <si>
    <t>Well</t>
  </si>
  <si>
    <t>Stream</t>
  </si>
  <si>
    <t>Determining Total Dynamic Head</t>
  </si>
  <si>
    <t>c.</t>
  </si>
  <si>
    <t>d.</t>
  </si>
  <si>
    <t>f.</t>
  </si>
  <si>
    <r>
      <rPr>
        <i/>
        <sz val="10"/>
        <rFont val="Arial"/>
        <family val="2"/>
      </rPr>
      <t>g.</t>
    </r>
    <r>
      <rPr>
        <sz val="10"/>
        <rFont val="Arial"/>
        <family val="2"/>
      </rPr>
      <t xml:space="preserve">  Filter discharge pressure (Sum 1-7)</t>
    </r>
  </si>
  <si>
    <t>h.</t>
  </si>
  <si>
    <r>
      <rPr>
        <i/>
        <sz val="10"/>
        <rFont val="Arial"/>
        <family val="2"/>
      </rPr>
      <t>i</t>
    </r>
    <r>
      <rPr>
        <sz val="10"/>
        <rFont val="Arial"/>
        <family val="2"/>
      </rPr>
      <t xml:space="preserve">.  Pump discharge pressure </t>
    </r>
  </si>
  <si>
    <t>j.</t>
  </si>
  <si>
    <r>
      <t>N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x Q (gpm)</t>
    </r>
  </si>
  <si>
    <r>
      <t>Total number of emitters operating simultaneously (N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>)</t>
    </r>
  </si>
  <si>
    <t>Mark one with "x"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</si>
</sst>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6" fillId="0" borderId="3" xfId="0" applyFont="1" applyBorder="1" applyProtection="1"/>
    <xf numFmtId="0" fontId="7" fillId="0" borderId="3" xfId="0" applyFont="1" applyBorder="1" applyProtection="1"/>
    <xf numFmtId="0" fontId="7" fillId="0" borderId="0" xfId="0" applyFont="1" applyBorder="1" applyProtection="1"/>
    <xf numFmtId="0" fontId="0" fillId="0" borderId="0" xfId="0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Fill="1" applyAlignment="1" applyProtection="1"/>
    <xf numFmtId="0" fontId="3" fillId="0" borderId="0" xfId="0" applyFont="1" applyFill="1" applyProtection="1"/>
    <xf numFmtId="0" fontId="8" fillId="0" borderId="0" xfId="0" applyFont="1" applyFill="1" applyAlignment="1" applyProtection="1"/>
    <xf numFmtId="0" fontId="3" fillId="0" borderId="0" xfId="0" applyFont="1" applyFill="1" applyBorder="1" applyProtection="1"/>
    <xf numFmtId="0" fontId="6" fillId="0" borderId="4" xfId="0" applyFont="1" applyBorder="1" applyProtection="1"/>
    <xf numFmtId="0" fontId="7" fillId="0" borderId="4" xfId="0" applyFont="1" applyBorder="1" applyProtection="1"/>
    <xf numFmtId="0" fontId="9" fillId="0" borderId="0" xfId="0" applyFont="1" applyProtection="1"/>
    <xf numFmtId="0" fontId="6" fillId="0" borderId="0" xfId="0" applyFont="1" applyFill="1" applyBorder="1" applyProtection="1"/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horizontal="right"/>
    </xf>
    <xf numFmtId="0" fontId="0" fillId="0" borderId="0" xfId="0" applyAlignment="1" applyProtection="1">
      <alignment wrapText="1" shrinkToFit="1"/>
    </xf>
    <xf numFmtId="0" fontId="0" fillId="0" borderId="6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6" xfId="0" applyBorder="1" applyAlignment="1" applyProtection="1"/>
    <xf numFmtId="49" fontId="3" fillId="0" borderId="0" xfId="0" applyNumberFormat="1" applyFont="1" applyProtection="1"/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6" xfId="0" applyFont="1" applyBorder="1" applyProtection="1"/>
    <xf numFmtId="0" fontId="3" fillId="0" borderId="11" xfId="0" applyFont="1" applyBorder="1" applyProtection="1"/>
    <xf numFmtId="0" fontId="11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Fill="1" applyProtection="1"/>
    <xf numFmtId="49" fontId="3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/>
    <xf numFmtId="0" fontId="3" fillId="0" borderId="0" xfId="0" applyFont="1" applyFill="1" applyBorder="1" applyAlignment="1" applyProtection="1">
      <alignment horizontal="center" wrapText="1" shrinkToFit="1"/>
    </xf>
    <xf numFmtId="0" fontId="0" fillId="0" borderId="0" xfId="0" applyFill="1" applyAlignment="1" applyProtection="1">
      <alignment wrapText="1"/>
    </xf>
    <xf numFmtId="0" fontId="3" fillId="0" borderId="0" xfId="0" applyFont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3" fillId="0" borderId="0" xfId="0" applyFont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3" fillId="0" borderId="0" xfId="0" applyFont="1" applyBorder="1" applyAlignment="1" applyProtection="1">
      <protection locked="0"/>
    </xf>
    <xf numFmtId="49" fontId="4" fillId="0" borderId="7" xfId="0" applyNumberFormat="1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49" fontId="3" fillId="0" borderId="3" xfId="0" applyNumberFormat="1" applyFont="1" applyBorder="1" applyAlignment="1" applyProtection="1">
      <alignment vertical="center"/>
    </xf>
    <xf numFmtId="2" fontId="11" fillId="0" borderId="12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/>
    <xf numFmtId="0" fontId="1" fillId="0" borderId="4" xfId="0" applyFont="1" applyBorder="1" applyProtection="1"/>
    <xf numFmtId="0" fontId="3" fillId="0" borderId="4" xfId="0" applyFont="1" applyBorder="1" applyProtection="1"/>
    <xf numFmtId="165" fontId="3" fillId="0" borderId="0" xfId="0" applyNumberFormat="1" applyFont="1" applyProtection="1"/>
    <xf numFmtId="14" fontId="3" fillId="0" borderId="0" xfId="0" applyNumberFormat="1" applyFont="1" applyProtection="1"/>
    <xf numFmtId="0" fontId="1" fillId="0" borderId="0" xfId="0" applyFont="1" applyAlignment="1" applyProtection="1">
      <alignment vertical="center"/>
    </xf>
    <xf numFmtId="0" fontId="4" fillId="0" borderId="0" xfId="0" applyFont="1" applyProtection="1"/>
    <xf numFmtId="49" fontId="3" fillId="0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2" fontId="11" fillId="0" borderId="1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center" wrapText="1"/>
    </xf>
    <xf numFmtId="0" fontId="2" fillId="0" borderId="4" xfId="0" applyNumberFormat="1" applyFont="1" applyBorder="1" applyAlignment="1" applyProtection="1">
      <alignment horizontal="center" wrapText="1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wrapText="1" shrinkToFit="1"/>
    </xf>
    <xf numFmtId="0" fontId="3" fillId="0" borderId="0" xfId="0" applyFont="1" applyBorder="1" applyAlignment="1" applyProtection="1">
      <alignment horizontal="center" wrapText="1" shrinkToFit="1"/>
    </xf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18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3" xfId="0" applyFont="1" applyFill="1" applyBorder="1" applyAlignment="1" applyProtection="1">
      <alignment horizontal="left" vertical="top"/>
      <protection locked="0"/>
    </xf>
    <xf numFmtId="0" fontId="3" fillId="2" borderId="10" xfId="0" applyFont="1" applyFill="1" applyBorder="1" applyAlignment="1" applyProtection="1">
      <alignment horizontal="left" vertical="top"/>
      <protection locked="0"/>
    </xf>
    <xf numFmtId="0" fontId="3" fillId="2" borderId="6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3" borderId="13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2" fontId="11" fillId="0" borderId="13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2" fontId="11" fillId="0" borderId="2" xfId="0" applyNumberFormat="1" applyFont="1" applyFill="1" applyBorder="1" applyAlignment="1" applyProtection="1">
      <alignment horizontal="center" vertical="center"/>
    </xf>
    <xf numFmtId="165" fontId="3" fillId="2" borderId="13" xfId="0" applyNumberFormat="1" applyFon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2" fontId="3" fillId="3" borderId="13" xfId="0" applyNumberFormat="1" applyFont="1" applyFill="1" applyBorder="1" applyAlignment="1" applyProtection="1">
      <alignment horizontal="center" vertical="center"/>
    </xf>
    <xf numFmtId="2" fontId="0" fillId="3" borderId="13" xfId="0" applyNumberFormat="1" applyFill="1" applyBorder="1" applyAlignment="1" applyProtection="1">
      <alignment horizontal="center" vertical="center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0" fillId="0" borderId="8" xfId="0" applyNumberFormat="1" applyFill="1" applyBorder="1" applyAlignment="1" applyProtection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</xf>
    <xf numFmtId="2" fontId="0" fillId="0" borderId="6" xfId="0" applyNumberFormat="1" applyFill="1" applyBorder="1" applyAlignment="1" applyProtection="1">
      <alignment horizontal="center" vertical="center"/>
    </xf>
    <xf numFmtId="2" fontId="0" fillId="0" borderId="11" xfId="0" applyNumberForma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center" vertical="center"/>
    </xf>
    <xf numFmtId="164" fontId="1" fillId="2" borderId="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0" fillId="0" borderId="14" xfId="0" applyBorder="1" applyAlignment="1" applyProtection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0" fillId="2" borderId="6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/>
    <xf numFmtId="0" fontId="1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14" fontId="3" fillId="2" borderId="6" xfId="0" applyNumberFormat="1" applyFont="1" applyFill="1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14" fontId="3" fillId="2" borderId="2" xfId="0" applyNumberFormat="1" applyFont="1" applyFill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/>
    <xf numFmtId="0" fontId="1" fillId="2" borderId="6" xfId="0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</xf>
    <xf numFmtId="1" fontId="0" fillId="4" borderId="2" xfId="0" applyNumberForma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/>
    <xf numFmtId="165" fontId="3" fillId="2" borderId="2" xfId="0" applyNumberFormat="1" applyFont="1" applyFill="1" applyBorder="1" applyAlignment="1" applyProtection="1">
      <alignment horizontal="center"/>
      <protection locked="0"/>
    </xf>
    <xf numFmtId="165" fontId="3" fillId="2" borderId="6" xfId="0" applyNumberFormat="1" applyFont="1" applyFill="1" applyBorder="1" applyAlignment="1" applyProtection="1">
      <alignment horizontal="center"/>
      <protection locked="0"/>
    </xf>
    <xf numFmtId="165" fontId="3" fillId="0" borderId="2" xfId="0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/>
      <protection locked="0"/>
    </xf>
    <xf numFmtId="14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/>
    <xf numFmtId="0" fontId="3" fillId="0" borderId="2" xfId="0" applyFont="1" applyFill="1" applyBorder="1" applyAlignment="1" applyProtection="1"/>
    <xf numFmtId="2" fontId="11" fillId="2" borderId="12" xfId="0" applyNumberFormat="1" applyFont="1" applyFill="1" applyBorder="1" applyAlignment="1" applyProtection="1">
      <alignment horizontal="center" vertical="center"/>
      <protection locked="0"/>
    </xf>
    <xf numFmtId="2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vertical="center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6" xfId="0" applyBorder="1" applyAlignment="1" applyProtection="1"/>
    <xf numFmtId="0" fontId="0" fillId="0" borderId="11" xfId="0" applyBorder="1" applyAlignment="1" applyProtection="1"/>
    <xf numFmtId="49" fontId="1" fillId="0" borderId="7" xfId="0" applyNumberFormat="1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2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2" fontId="3" fillId="4" borderId="6" xfId="0" applyNumberFormat="1" applyFont="1" applyFill="1" applyBorder="1" applyAlignment="1" applyProtection="1">
      <protection locked="0"/>
    </xf>
    <xf numFmtId="0" fontId="3" fillId="4" borderId="6" xfId="0" applyFont="1" applyFill="1" applyBorder="1" applyAlignment="1" applyProtection="1">
      <protection locked="0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2" fontId="11" fillId="0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14" xfId="0" applyBorder="1" applyAlignment="1" applyProtection="1">
      <alignment horizontal="center"/>
    </xf>
    <xf numFmtId="0" fontId="3" fillId="3" borderId="2" xfId="0" applyFont="1" applyFill="1" applyBorder="1" applyAlignment="1" applyProtection="1"/>
    <xf numFmtId="0" fontId="1" fillId="0" borderId="15" xfId="0" applyFont="1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3" fillId="0" borderId="0" xfId="0" applyFont="1" applyFill="1" applyAlignment="1" applyProtection="1"/>
    <xf numFmtId="0" fontId="0" fillId="0" borderId="13" xfId="0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165" fontId="0" fillId="0" borderId="13" xfId="0" applyNumberFormat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center"/>
      <protection locked="0"/>
    </xf>
    <xf numFmtId="0" fontId="12" fillId="0" borderId="8" xfId="0" applyFont="1" applyFill="1" applyBorder="1" applyAlignment="1" applyProtection="1">
      <alignment horizontal="center"/>
      <protection locked="0"/>
    </xf>
    <xf numFmtId="0" fontId="12" fillId="0" borderId="9" xfId="0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10" xfId="0" applyFont="1" applyFill="1" applyBorder="1" applyAlignment="1" applyProtection="1">
      <alignment horizontal="center"/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2" fillId="0" borderId="1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/>
    <xf numFmtId="0" fontId="3" fillId="3" borderId="12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F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14288</xdr:colOff>
      <xdr:row>111</xdr:row>
      <xdr:rowOff>90487</xdr:rowOff>
    </xdr:from>
    <xdr:to>
      <xdr:col>25</xdr:col>
      <xdr:colOff>0</xdr:colOff>
      <xdr:row>142</xdr:row>
      <xdr:rowOff>157161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>
        <a:xfrm>
          <a:off x="214313" y="17835562"/>
          <a:ext cx="5881687" cy="5095874"/>
          <a:chOff x="0" y="17902238"/>
          <a:chExt cx="6757988" cy="4210049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4763" y="17902238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0" y="1822132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0" y="1854517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0" y="18873788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0" y="1919287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0" y="1951672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0" y="1984057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0" y="2016442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0" y="2048827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0" y="2081212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0" y="2113597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0" y="2145982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0" y="21780500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0" y="22107525"/>
            <a:ext cx="6753225" cy="4762"/>
          </a:xfrm>
          <a:prstGeom prst="line">
            <a:avLst/>
          </a:prstGeom>
          <a:ln w="25400">
            <a:solidFill>
              <a:schemeClr val="accent1">
                <a:lumMod val="20000"/>
                <a:lumOff val="8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2</xdr:col>
      <xdr:colOff>218685</xdr:colOff>
      <xdr:row>109</xdr:row>
      <xdr:rowOff>5991</xdr:rowOff>
    </xdr:from>
    <xdr:to>
      <xdr:col>2</xdr:col>
      <xdr:colOff>218685</xdr:colOff>
      <xdr:row>142</xdr:row>
      <xdr:rowOff>126195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rot="5400000">
          <a:off x="-2127417" y="20163843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97916</xdr:colOff>
      <xdr:row>109</xdr:row>
      <xdr:rowOff>2012</xdr:rowOff>
    </xdr:from>
    <xdr:to>
      <xdr:col>4</xdr:col>
      <xdr:colOff>97916</xdr:colOff>
      <xdr:row>142</xdr:row>
      <xdr:rowOff>119041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rot="5400000">
          <a:off x="-1695736" y="20156689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3086</xdr:colOff>
      <xdr:row>108</xdr:row>
      <xdr:rowOff>157184</xdr:rowOff>
    </xdr:from>
    <xdr:to>
      <xdr:col>6</xdr:col>
      <xdr:colOff>3086</xdr:colOff>
      <xdr:row>142</xdr:row>
      <xdr:rowOff>115463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rot="5400000">
          <a:off x="-1276216" y="20153111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8</xdr:col>
      <xdr:colOff>2696</xdr:colOff>
      <xdr:row>109</xdr:row>
      <xdr:rowOff>2012</xdr:rowOff>
    </xdr:from>
    <xdr:to>
      <xdr:col>8</xdr:col>
      <xdr:colOff>2696</xdr:colOff>
      <xdr:row>142</xdr:row>
      <xdr:rowOff>119041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rot="5400000">
          <a:off x="-838456" y="20156689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221382</xdr:colOff>
      <xdr:row>109</xdr:row>
      <xdr:rowOff>5991</xdr:rowOff>
    </xdr:from>
    <xdr:to>
      <xdr:col>9</xdr:col>
      <xdr:colOff>221382</xdr:colOff>
      <xdr:row>142</xdr:row>
      <xdr:rowOff>126195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rot="5400000">
          <a:off x="-400695" y="20163843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11</xdr:col>
      <xdr:colOff>168098</xdr:colOff>
      <xdr:row>108</xdr:row>
      <xdr:rowOff>142875</xdr:rowOff>
    </xdr:from>
    <xdr:to>
      <xdr:col>11</xdr:col>
      <xdr:colOff>174178</xdr:colOff>
      <xdr:row>142</xdr:row>
      <xdr:rowOff>115464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rot="5400000">
          <a:off x="8631" y="20142917"/>
          <a:ext cx="5487564" cy="608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13</xdr:col>
      <xdr:colOff>100222</xdr:colOff>
      <xdr:row>109</xdr:row>
      <xdr:rowOff>2012</xdr:rowOff>
    </xdr:from>
    <xdr:to>
      <xdr:col>13</xdr:col>
      <xdr:colOff>100222</xdr:colOff>
      <xdr:row>142</xdr:row>
      <xdr:rowOff>119041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rot="5400000">
          <a:off x="468745" y="20156689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15</xdr:col>
      <xdr:colOff>67813</xdr:colOff>
      <xdr:row>109</xdr:row>
      <xdr:rowOff>2012</xdr:rowOff>
    </xdr:from>
    <xdr:to>
      <xdr:col>15</xdr:col>
      <xdr:colOff>67813</xdr:colOff>
      <xdr:row>142</xdr:row>
      <xdr:rowOff>119041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5400000">
          <a:off x="912586" y="20156689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17</xdr:col>
      <xdr:colOff>67423</xdr:colOff>
      <xdr:row>109</xdr:row>
      <xdr:rowOff>13146</xdr:rowOff>
    </xdr:from>
    <xdr:to>
      <xdr:col>17</xdr:col>
      <xdr:colOff>67423</xdr:colOff>
      <xdr:row>142</xdr:row>
      <xdr:rowOff>133350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rot="5400000">
          <a:off x="1350346" y="20170998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19</xdr:col>
      <xdr:colOff>60954</xdr:colOff>
      <xdr:row>108</xdr:row>
      <xdr:rowOff>87738</xdr:rowOff>
    </xdr:from>
    <xdr:to>
      <xdr:col>19</xdr:col>
      <xdr:colOff>60954</xdr:colOff>
      <xdr:row>142</xdr:row>
      <xdr:rowOff>42842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rot="5400000">
          <a:off x="1974114" y="20082078"/>
          <a:ext cx="5470079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20</xdr:col>
      <xdr:colOff>285719</xdr:colOff>
      <xdr:row>109</xdr:row>
      <xdr:rowOff>5991</xdr:rowOff>
    </xdr:from>
    <xdr:to>
      <xdr:col>20</xdr:col>
      <xdr:colOff>285719</xdr:colOff>
      <xdr:row>142</xdr:row>
      <xdr:rowOff>126195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rot="5400000">
          <a:off x="2225867" y="20163843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22</xdr:col>
      <xdr:colOff>218654</xdr:colOff>
      <xdr:row>109</xdr:row>
      <xdr:rowOff>2012</xdr:rowOff>
    </xdr:from>
    <xdr:to>
      <xdr:col>22</xdr:col>
      <xdr:colOff>218654</xdr:colOff>
      <xdr:row>142</xdr:row>
      <xdr:rowOff>119041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rot="5400000">
          <a:off x="2663627" y="20156689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24</xdr:col>
      <xdr:colOff>200025</xdr:colOff>
      <xdr:row>108</xdr:row>
      <xdr:rowOff>157184</xdr:rowOff>
    </xdr:from>
    <xdr:to>
      <xdr:col>24</xdr:col>
      <xdr:colOff>200025</xdr:colOff>
      <xdr:row>142</xdr:row>
      <xdr:rowOff>115463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rot="5400000">
          <a:off x="3083148" y="20153111"/>
          <a:ext cx="5473254" cy="0"/>
        </a:xfrm>
        <a:prstGeom prst="line">
          <a:avLst/>
        </a:prstGeom>
        <a:ln w="25400">
          <a:solidFill>
            <a:schemeClr val="accent1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E199"/>
  <sheetViews>
    <sheetView showGridLines="0" tabSelected="1" view="pageLayout" zoomScaleNormal="100" zoomScaleSheetLayoutView="100" workbookViewId="0">
      <selection activeCell="A190" sqref="A190:Y193"/>
    </sheetView>
  </sheetViews>
  <sheetFormatPr defaultColWidth="3.28515625" defaultRowHeight="12.75" x14ac:dyDescent="0.2"/>
  <cols>
    <col min="1" max="1" width="2.85546875" style="5" customWidth="1"/>
    <col min="2" max="2" width="3" style="5" customWidth="1"/>
    <col min="3" max="3" width="4" style="5" customWidth="1"/>
    <col min="4" max="4" width="4.28515625" style="5" customWidth="1"/>
    <col min="5" max="5" width="3.7109375" style="5" customWidth="1"/>
    <col min="6" max="6" width="4" style="5" customWidth="1"/>
    <col min="7" max="9" width="3.28515625" style="5" customWidth="1"/>
    <col min="10" max="10" width="3.7109375" style="5" customWidth="1"/>
    <col min="11" max="12" width="3.28515625" style="5" customWidth="1"/>
    <col min="13" max="13" width="4.5703125" style="5" customWidth="1"/>
    <col min="14" max="14" width="3.28515625" style="5" customWidth="1"/>
    <col min="15" max="15" width="3.85546875" style="5" customWidth="1"/>
    <col min="16" max="20" width="3.28515625" style="5" customWidth="1"/>
    <col min="21" max="21" width="4.28515625" style="5" customWidth="1"/>
    <col min="22" max="24" width="3.28515625" style="5" customWidth="1"/>
    <col min="25" max="25" width="3.140625" style="5" customWidth="1"/>
    <col min="26" max="16384" width="3.28515625" style="5"/>
  </cols>
  <sheetData>
    <row r="1" spans="1:26" ht="12.75" customHeight="1" x14ac:dyDescent="0.2">
      <c r="A1" s="89" t="s">
        <v>124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12.75" customHeight="1" thickBo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3.5" thickTop="1" x14ac:dyDescent="0.2">
      <c r="A3" s="4" t="s">
        <v>0</v>
      </c>
      <c r="B3" s="4"/>
      <c r="C3" s="4"/>
      <c r="D3" s="154"/>
      <c r="E3" s="154"/>
      <c r="F3" s="154"/>
      <c r="G3" s="154"/>
      <c r="H3" s="154"/>
      <c r="I3" s="154"/>
      <c r="J3" s="169"/>
      <c r="K3" s="169"/>
      <c r="L3" s="169"/>
      <c r="M3" s="169"/>
      <c r="N3" s="169"/>
      <c r="O3" s="169"/>
      <c r="P3" s="7"/>
      <c r="Q3" s="7"/>
      <c r="R3" s="1" t="s">
        <v>1</v>
      </c>
      <c r="S3" s="167"/>
      <c r="T3" s="167"/>
      <c r="U3" s="167"/>
      <c r="V3" s="7"/>
      <c r="W3" s="1" t="s">
        <v>2</v>
      </c>
      <c r="X3" s="168"/>
      <c r="Y3" s="168"/>
      <c r="Z3" s="168"/>
    </row>
    <row r="4" spans="1:26" x14ac:dyDescent="0.2">
      <c r="A4" s="131" t="s">
        <v>3</v>
      </c>
      <c r="B4" s="131"/>
      <c r="C4" s="131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 x14ac:dyDescent="0.2">
      <c r="A5" s="83" t="s">
        <v>4</v>
      </c>
      <c r="B5" s="83"/>
      <c r="C5" s="83"/>
      <c r="D5" s="83"/>
      <c r="E5" s="83"/>
      <c r="F5" s="174"/>
      <c r="G5" s="174"/>
      <c r="H5" s="174"/>
      <c r="I5" s="174"/>
      <c r="J5" s="174"/>
      <c r="K5" s="7"/>
      <c r="L5" s="7"/>
      <c r="M5" s="2" t="s">
        <v>5</v>
      </c>
      <c r="N5" s="155"/>
      <c r="O5" s="155"/>
      <c r="P5" s="155"/>
      <c r="Q5" s="7"/>
      <c r="R5" s="7"/>
      <c r="S5" s="2" t="s">
        <v>6</v>
      </c>
      <c r="T5" s="170"/>
      <c r="U5" s="170"/>
      <c r="V5" s="170"/>
      <c r="W5" s="8"/>
      <c r="X5" s="7"/>
      <c r="Y5" s="7"/>
      <c r="Z5" s="7"/>
    </row>
    <row r="6" spans="1:26" x14ac:dyDescent="0.2">
      <c r="A6" s="144" t="s">
        <v>7</v>
      </c>
      <c r="B6" s="144"/>
      <c r="C6" s="144"/>
      <c r="D6" s="144"/>
      <c r="E6" s="144"/>
      <c r="F6" s="175"/>
      <c r="G6" s="175"/>
      <c r="H6" s="175"/>
      <c r="I6" s="175"/>
      <c r="J6" s="175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">
      <c r="A7" s="7"/>
      <c r="B7" s="7"/>
      <c r="C7" s="3"/>
      <c r="D7" s="9"/>
      <c r="E7" s="3"/>
      <c r="F7" s="3"/>
      <c r="G7" s="3"/>
      <c r="H7" s="3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">
      <c r="A8" s="10" t="s">
        <v>8</v>
      </c>
      <c r="B8" s="7" t="s">
        <v>9</v>
      </c>
      <c r="C8" s="3"/>
      <c r="D8" s="7"/>
      <c r="E8" s="167"/>
      <c r="F8" s="167"/>
      <c r="G8" s="3" t="s">
        <v>10</v>
      </c>
      <c r="H8" s="3"/>
      <c r="I8" s="8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">
      <c r="A9" s="7"/>
      <c r="B9" s="7" t="s">
        <v>11</v>
      </c>
      <c r="C9" s="8"/>
      <c r="D9" s="8"/>
      <c r="E9" s="8"/>
      <c r="F9" s="8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</row>
    <row r="10" spans="1:26" x14ac:dyDescent="0.2">
      <c r="A10" s="7"/>
      <c r="B10" s="11" t="s">
        <v>12</v>
      </c>
      <c r="C10" s="12"/>
      <c r="D10" s="12"/>
      <c r="E10" s="170"/>
      <c r="F10" s="170"/>
      <c r="G10" s="170"/>
      <c r="H10" s="170"/>
      <c r="I10" s="171"/>
      <c r="J10" s="11" t="s">
        <v>12</v>
      </c>
      <c r="K10" s="12"/>
      <c r="L10" s="12"/>
      <c r="M10" s="170"/>
      <c r="N10" s="170"/>
      <c r="O10" s="170"/>
      <c r="P10" s="170"/>
      <c r="Q10" s="171"/>
      <c r="R10" s="11" t="s">
        <v>12</v>
      </c>
      <c r="S10" s="13"/>
      <c r="T10" s="13"/>
      <c r="U10" s="170"/>
      <c r="V10" s="170"/>
      <c r="W10" s="170"/>
      <c r="X10" s="170"/>
      <c r="Y10" s="171"/>
      <c r="Z10" s="7"/>
    </row>
    <row r="11" spans="1:26" x14ac:dyDescent="0.2">
      <c r="A11" s="7"/>
      <c r="B11" s="176" t="s">
        <v>13</v>
      </c>
      <c r="C11" s="176"/>
      <c r="D11" s="176"/>
      <c r="E11" s="176"/>
      <c r="F11" s="177" t="s">
        <v>14</v>
      </c>
      <c r="G11" s="178"/>
      <c r="H11" s="178"/>
      <c r="I11" s="179"/>
      <c r="J11" s="176" t="s">
        <v>13</v>
      </c>
      <c r="K11" s="176"/>
      <c r="L11" s="176"/>
      <c r="M11" s="176"/>
      <c r="N11" s="177" t="s">
        <v>14</v>
      </c>
      <c r="O11" s="178"/>
      <c r="P11" s="178"/>
      <c r="Q11" s="179"/>
      <c r="R11" s="176" t="s">
        <v>13</v>
      </c>
      <c r="S11" s="176"/>
      <c r="T11" s="176"/>
      <c r="U11" s="176"/>
      <c r="V11" s="177" t="s">
        <v>14</v>
      </c>
      <c r="W11" s="178"/>
      <c r="X11" s="178"/>
      <c r="Y11" s="179"/>
      <c r="Z11" s="7"/>
    </row>
    <row r="12" spans="1:26" x14ac:dyDescent="0.2">
      <c r="A12" s="7"/>
      <c r="B12" s="176"/>
      <c r="C12" s="176"/>
      <c r="D12" s="176"/>
      <c r="E12" s="176"/>
      <c r="F12" s="180"/>
      <c r="G12" s="181"/>
      <c r="H12" s="181"/>
      <c r="I12" s="182"/>
      <c r="J12" s="176"/>
      <c r="K12" s="176"/>
      <c r="L12" s="176"/>
      <c r="M12" s="176"/>
      <c r="N12" s="180"/>
      <c r="O12" s="181"/>
      <c r="P12" s="181"/>
      <c r="Q12" s="182"/>
      <c r="R12" s="176"/>
      <c r="S12" s="176"/>
      <c r="T12" s="176"/>
      <c r="U12" s="176"/>
      <c r="V12" s="180"/>
      <c r="W12" s="181"/>
      <c r="X12" s="181"/>
      <c r="Y12" s="182"/>
      <c r="Z12" s="7"/>
    </row>
    <row r="13" spans="1:26" x14ac:dyDescent="0.2">
      <c r="A13" s="7"/>
      <c r="B13" s="165"/>
      <c r="C13" s="165"/>
      <c r="D13" s="165"/>
      <c r="E13" s="165"/>
      <c r="F13" s="163"/>
      <c r="G13" s="133"/>
      <c r="H13" s="133"/>
      <c r="I13" s="164"/>
      <c r="J13" s="165"/>
      <c r="K13" s="165"/>
      <c r="L13" s="165"/>
      <c r="M13" s="165"/>
      <c r="N13" s="163"/>
      <c r="O13" s="133"/>
      <c r="P13" s="133"/>
      <c r="Q13" s="164"/>
      <c r="R13" s="165"/>
      <c r="S13" s="165"/>
      <c r="T13" s="165"/>
      <c r="U13" s="165"/>
      <c r="V13" s="163"/>
      <c r="W13" s="133"/>
      <c r="X13" s="133"/>
      <c r="Y13" s="164"/>
      <c r="Z13" s="7"/>
    </row>
    <row r="14" spans="1:26" x14ac:dyDescent="0.2">
      <c r="A14" s="7"/>
      <c r="B14" s="173"/>
      <c r="C14" s="173"/>
      <c r="D14" s="173"/>
      <c r="E14" s="173"/>
      <c r="F14" s="163"/>
      <c r="G14" s="133"/>
      <c r="H14" s="133"/>
      <c r="I14" s="164"/>
      <c r="J14" s="165"/>
      <c r="K14" s="165"/>
      <c r="L14" s="165"/>
      <c r="M14" s="165"/>
      <c r="N14" s="163"/>
      <c r="O14" s="133"/>
      <c r="P14" s="133"/>
      <c r="Q14" s="164"/>
      <c r="R14" s="165"/>
      <c r="S14" s="165"/>
      <c r="T14" s="165"/>
      <c r="U14" s="165"/>
      <c r="V14" s="163"/>
      <c r="W14" s="133"/>
      <c r="X14" s="133"/>
      <c r="Y14" s="164"/>
      <c r="Z14" s="7"/>
    </row>
    <row r="15" spans="1:26" x14ac:dyDescent="0.2">
      <c r="A15" s="7"/>
      <c r="B15" s="165"/>
      <c r="C15" s="165"/>
      <c r="D15" s="165"/>
      <c r="E15" s="165"/>
      <c r="F15" s="163"/>
      <c r="G15" s="133"/>
      <c r="H15" s="133"/>
      <c r="I15" s="164"/>
      <c r="J15" s="165"/>
      <c r="K15" s="165"/>
      <c r="L15" s="165"/>
      <c r="M15" s="165"/>
      <c r="N15" s="163"/>
      <c r="O15" s="133"/>
      <c r="P15" s="133"/>
      <c r="Q15" s="164"/>
      <c r="R15" s="165"/>
      <c r="S15" s="165"/>
      <c r="T15" s="165"/>
      <c r="U15" s="165"/>
      <c r="V15" s="163"/>
      <c r="W15" s="133"/>
      <c r="X15" s="133"/>
      <c r="Y15" s="164"/>
      <c r="Z15" s="7"/>
    </row>
    <row r="16" spans="1:26" x14ac:dyDescent="0.2">
      <c r="A16" s="7"/>
      <c r="B16" s="165"/>
      <c r="C16" s="165"/>
      <c r="D16" s="165"/>
      <c r="E16" s="165"/>
      <c r="F16" s="163"/>
      <c r="G16" s="133"/>
      <c r="H16" s="133"/>
      <c r="I16" s="164"/>
      <c r="J16" s="165"/>
      <c r="K16" s="165"/>
      <c r="L16" s="165"/>
      <c r="M16" s="165"/>
      <c r="N16" s="163"/>
      <c r="O16" s="133"/>
      <c r="P16" s="133"/>
      <c r="Q16" s="164"/>
      <c r="R16" s="165"/>
      <c r="S16" s="165"/>
      <c r="T16" s="165"/>
      <c r="U16" s="165"/>
      <c r="V16" s="163"/>
      <c r="W16" s="133"/>
      <c r="X16" s="133"/>
      <c r="Y16" s="164"/>
      <c r="Z16" s="7"/>
    </row>
    <row r="17" spans="1:26" x14ac:dyDescent="0.2">
      <c r="A17" s="7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7"/>
    </row>
    <row r="18" spans="1:26" x14ac:dyDescent="0.2">
      <c r="A18" s="7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7"/>
    </row>
    <row r="19" spans="1:26" x14ac:dyDescent="0.2">
      <c r="A19" s="7"/>
      <c r="B19" s="93" t="s">
        <v>81</v>
      </c>
      <c r="C19" s="93"/>
      <c r="D19" s="93"/>
      <c r="E19" s="93"/>
      <c r="F19" s="165"/>
      <c r="G19" s="165"/>
      <c r="H19" s="165"/>
      <c r="I19" s="165"/>
      <c r="J19" s="47"/>
      <c r="K19" s="47"/>
      <c r="L19" s="47"/>
      <c r="M19" s="47"/>
      <c r="N19" s="165"/>
      <c r="O19" s="165"/>
      <c r="P19" s="165"/>
      <c r="Q19" s="165"/>
      <c r="R19" s="47"/>
      <c r="S19" s="47"/>
      <c r="T19" s="47"/>
      <c r="U19" s="47"/>
      <c r="V19" s="165"/>
      <c r="W19" s="165"/>
      <c r="X19" s="165"/>
      <c r="Y19" s="165"/>
      <c r="Z19" s="7"/>
    </row>
    <row r="20" spans="1:26" x14ac:dyDescent="0.2">
      <c r="A20" s="7"/>
      <c r="B20" s="7" t="s">
        <v>15</v>
      </c>
      <c r="C20" s="7"/>
      <c r="D20" s="7"/>
      <c r="E20" s="7"/>
      <c r="F20" s="7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7"/>
    </row>
    <row r="22" spans="1:26" x14ac:dyDescent="0.2">
      <c r="A22" s="10" t="s">
        <v>16</v>
      </c>
      <c r="B22" s="5" t="s">
        <v>17</v>
      </c>
    </row>
    <row r="23" spans="1:26" x14ac:dyDescent="0.2">
      <c r="C23" s="187" t="s">
        <v>18</v>
      </c>
      <c r="D23" s="187"/>
      <c r="E23" s="188"/>
      <c r="G23" s="187" t="s">
        <v>19</v>
      </c>
      <c r="H23" s="187"/>
      <c r="I23" s="188"/>
      <c r="K23" s="166" t="s">
        <v>20</v>
      </c>
      <c r="L23" s="166"/>
      <c r="M23" s="166"/>
      <c r="N23" s="166"/>
      <c r="Q23" s="166" t="s">
        <v>21</v>
      </c>
      <c r="R23" s="166"/>
      <c r="S23" s="166"/>
      <c r="T23" s="166"/>
    </row>
    <row r="24" spans="1:26" x14ac:dyDescent="0.2">
      <c r="C24" s="189"/>
      <c r="D24" s="127"/>
      <c r="E24" s="127"/>
      <c r="G24" s="185"/>
      <c r="H24" s="185"/>
      <c r="I24" s="185"/>
      <c r="J24" s="81"/>
      <c r="K24" s="159"/>
      <c r="L24" s="159"/>
      <c r="M24" s="159"/>
      <c r="N24" s="160"/>
      <c r="O24" s="82"/>
      <c r="P24" s="82"/>
      <c r="Q24" s="159"/>
      <c r="R24" s="159"/>
      <c r="S24" s="159"/>
      <c r="T24" s="160"/>
    </row>
    <row r="25" spans="1:26" x14ac:dyDescent="0.2">
      <c r="C25" s="157"/>
      <c r="D25" s="158"/>
      <c r="E25" s="158"/>
      <c r="G25" s="184"/>
      <c r="H25" s="184"/>
      <c r="I25" s="184"/>
      <c r="J25" s="81"/>
      <c r="K25" s="161"/>
      <c r="L25" s="161"/>
      <c r="M25" s="161"/>
      <c r="N25" s="162"/>
      <c r="O25" s="82"/>
      <c r="P25" s="82"/>
      <c r="Q25" s="161"/>
      <c r="R25" s="161"/>
      <c r="S25" s="161"/>
      <c r="T25" s="162"/>
    </row>
    <row r="26" spans="1:26" x14ac:dyDescent="0.2">
      <c r="C26" s="157"/>
      <c r="D26" s="158"/>
      <c r="E26" s="158"/>
      <c r="G26" s="184"/>
      <c r="H26" s="184"/>
      <c r="I26" s="184"/>
      <c r="J26" s="81"/>
      <c r="K26" s="161"/>
      <c r="L26" s="161"/>
      <c r="M26" s="161"/>
      <c r="N26" s="162"/>
      <c r="O26" s="82"/>
      <c r="P26" s="82"/>
      <c r="Q26" s="161"/>
      <c r="R26" s="161"/>
      <c r="S26" s="161"/>
      <c r="T26" s="162"/>
    </row>
    <row r="27" spans="1:26" x14ac:dyDescent="0.2">
      <c r="C27" s="157"/>
      <c r="D27" s="158"/>
      <c r="E27" s="158"/>
      <c r="G27" s="184"/>
      <c r="H27" s="184"/>
      <c r="I27" s="184"/>
      <c r="J27" s="81"/>
      <c r="K27" s="161"/>
      <c r="L27" s="161"/>
      <c r="M27" s="161"/>
      <c r="N27" s="162"/>
      <c r="O27" s="82"/>
      <c r="P27" s="82"/>
      <c r="Q27" s="161"/>
      <c r="R27" s="161"/>
      <c r="S27" s="161"/>
      <c r="T27" s="162"/>
    </row>
    <row r="28" spans="1:26" x14ac:dyDescent="0.2">
      <c r="C28" s="183" t="s">
        <v>22</v>
      </c>
      <c r="D28" s="183"/>
      <c r="E28" s="183"/>
      <c r="G28" s="186" t="str">
        <f>IF(G24=0," ",SUM(G24:I27))</f>
        <v xml:space="preserve"> </v>
      </c>
      <c r="H28" s="186"/>
      <c r="I28" s="186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</row>
    <row r="30" spans="1:26" x14ac:dyDescent="0.2">
      <c r="A30" s="10" t="s">
        <v>24</v>
      </c>
      <c r="B30" s="152" t="s">
        <v>23</v>
      </c>
      <c r="C30" s="152"/>
      <c r="D30" s="152"/>
      <c r="E30" s="152"/>
    </row>
    <row r="31" spans="1:26" x14ac:dyDescent="0.2">
      <c r="B31" s="152" t="s">
        <v>25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247" t="s">
        <v>138</v>
      </c>
      <c r="P31" s="247"/>
      <c r="Q31" s="247"/>
      <c r="R31" s="247"/>
      <c r="S31" s="74"/>
      <c r="T31" s="74"/>
      <c r="U31" s="74"/>
      <c r="V31" s="74"/>
      <c r="W31" s="74"/>
      <c r="X31" s="74"/>
      <c r="Y31" s="74"/>
    </row>
    <row r="32" spans="1:26" x14ac:dyDescent="0.2">
      <c r="B32" s="156" t="s">
        <v>26</v>
      </c>
      <c r="C32" s="156"/>
      <c r="D32" s="156"/>
      <c r="E32" s="152" t="s">
        <v>27</v>
      </c>
      <c r="F32" s="152"/>
      <c r="G32" s="152"/>
      <c r="H32" s="126"/>
      <c r="I32" s="126"/>
      <c r="J32" s="126"/>
      <c r="K32" s="126"/>
      <c r="L32" s="152" t="s">
        <v>28</v>
      </c>
      <c r="M32" s="152"/>
      <c r="O32" s="183" t="s">
        <v>80</v>
      </c>
      <c r="P32" s="183"/>
      <c r="Q32" s="183"/>
      <c r="R32" s="183"/>
      <c r="S32" s="183"/>
      <c r="T32" s="183"/>
      <c r="U32" s="126"/>
      <c r="V32" s="126"/>
      <c r="W32" s="126"/>
      <c r="X32" s="183" t="s">
        <v>28</v>
      </c>
      <c r="Y32" s="183"/>
    </row>
    <row r="34" spans="1:26" x14ac:dyDescent="0.2">
      <c r="B34" s="156" t="s">
        <v>29</v>
      </c>
      <c r="C34" s="153"/>
      <c r="D34" s="7" t="s">
        <v>79</v>
      </c>
      <c r="E34" s="7"/>
      <c r="F34" s="7"/>
      <c r="G34" s="7"/>
      <c r="H34" s="7"/>
      <c r="I34" s="7"/>
      <c r="J34" s="134"/>
      <c r="K34" s="134"/>
      <c r="L34" s="134"/>
      <c r="M34" s="7" t="s">
        <v>30</v>
      </c>
      <c r="N34" s="7"/>
      <c r="O34" s="7"/>
      <c r="P34" s="7"/>
      <c r="Q34" s="7"/>
      <c r="R34" s="7"/>
      <c r="S34" s="7"/>
      <c r="T34" s="7"/>
    </row>
    <row r="35" spans="1:26" ht="13.5" customHeight="1" x14ac:dyDescent="0.2">
      <c r="D35" s="7" t="s">
        <v>31</v>
      </c>
      <c r="E35" s="7"/>
      <c r="F35" s="7"/>
      <c r="G35" s="7"/>
      <c r="H35" s="7"/>
      <c r="I35" s="7"/>
      <c r="J35" s="133"/>
      <c r="K35" s="133"/>
      <c r="L35" s="133"/>
      <c r="M35" s="7" t="s">
        <v>32</v>
      </c>
      <c r="N35" s="7"/>
      <c r="O35" s="134"/>
      <c r="P35" s="134"/>
      <c r="Q35" s="134"/>
      <c r="R35" s="7" t="s">
        <v>33</v>
      </c>
      <c r="S35" s="7"/>
      <c r="T35" s="7"/>
    </row>
    <row r="36" spans="1:26" x14ac:dyDescent="0.2">
      <c r="D36" s="7" t="s">
        <v>34</v>
      </c>
      <c r="E36" s="7"/>
      <c r="F36" s="7"/>
      <c r="G36" s="7"/>
      <c r="H36" s="7"/>
      <c r="I36" s="7"/>
      <c r="J36" s="134"/>
      <c r="K36" s="134"/>
      <c r="L36" s="134"/>
      <c r="M36" s="7" t="s">
        <v>30</v>
      </c>
      <c r="N36" s="7"/>
      <c r="O36" s="7"/>
      <c r="P36" s="7"/>
      <c r="Q36" s="7"/>
      <c r="R36" s="7"/>
      <c r="S36" s="7"/>
      <c r="T36" s="7"/>
    </row>
    <row r="38" spans="1:26" x14ac:dyDescent="0.2">
      <c r="B38" s="56" t="s">
        <v>35</v>
      </c>
      <c r="C38" s="7"/>
      <c r="D38" s="15" t="s">
        <v>36</v>
      </c>
      <c r="E38" s="7"/>
      <c r="F38" s="7"/>
      <c r="G38" s="7"/>
      <c r="H38" s="7"/>
      <c r="I38" s="7"/>
      <c r="J38" s="7"/>
      <c r="K38" s="7"/>
      <c r="L38" s="7"/>
      <c r="M38" s="134"/>
      <c r="N38" s="134"/>
      <c r="O38" s="134"/>
      <c r="P38" s="7" t="s">
        <v>37</v>
      </c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">
      <c r="B40" s="7" t="s">
        <v>83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16"/>
      <c r="Y40" s="16"/>
      <c r="Z40" s="16"/>
    </row>
    <row r="41" spans="1:26" x14ac:dyDescent="0.2">
      <c r="B41" s="135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7"/>
    </row>
    <row r="42" spans="1:26" x14ac:dyDescent="0.2"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40"/>
    </row>
    <row r="43" spans="1:26" x14ac:dyDescent="0.2">
      <c r="B43" s="141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3"/>
    </row>
    <row r="44" spans="1:26" x14ac:dyDescent="0.2">
      <c r="B44" s="7" t="s">
        <v>67</v>
      </c>
      <c r="C44" s="7"/>
      <c r="D44" s="7"/>
      <c r="E44" s="7"/>
      <c r="F44" s="7"/>
      <c r="G44" s="7"/>
      <c r="H44" s="7"/>
      <c r="I44" s="7"/>
      <c r="J44" s="7"/>
      <c r="M44" s="133"/>
      <c r="N44" s="133"/>
      <c r="O44" s="133"/>
      <c r="P44" s="7" t="s">
        <v>30</v>
      </c>
      <c r="T44" s="7"/>
      <c r="U44" s="7"/>
      <c r="V44" s="7"/>
      <c r="W44" s="7"/>
      <c r="X44" s="7"/>
      <c r="Y44" s="7"/>
      <c r="Z44" s="7"/>
    </row>
    <row r="45" spans="1:26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Z45" s="7"/>
    </row>
    <row r="46" spans="1:26" x14ac:dyDescent="0.2">
      <c r="A46" s="10" t="s">
        <v>48</v>
      </c>
      <c r="B46" s="7" t="s">
        <v>38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7"/>
    </row>
    <row r="48" spans="1:26" x14ac:dyDescent="0.2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40"/>
    </row>
    <row r="49" spans="1:26" x14ac:dyDescent="0.2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3"/>
    </row>
    <row r="50" spans="1:26" s="29" customFormat="1" x14ac:dyDescent="0.2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s="29" customFormat="1" x14ac:dyDescent="0.2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s="29" customFormat="1" ht="25.5" hidden="1" x14ac:dyDescent="0.2">
      <c r="B52" s="75"/>
      <c r="C52" s="75"/>
      <c r="D52" s="75"/>
      <c r="E52" s="75"/>
      <c r="F52" s="75" t="s">
        <v>140</v>
      </c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s="29" customFormat="1" ht="25.5" hidden="1" x14ac:dyDescent="0.2">
      <c r="B53" s="75"/>
      <c r="C53" s="75"/>
      <c r="D53" s="75"/>
      <c r="E53" s="75"/>
      <c r="F53" s="75" t="s">
        <v>139</v>
      </c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s="29" customFormat="1" ht="38.25" hidden="1" x14ac:dyDescent="0.2">
      <c r="B54" s="75"/>
      <c r="C54" s="75"/>
      <c r="D54" s="75"/>
      <c r="E54" s="75"/>
      <c r="F54" s="75" t="s">
        <v>141</v>
      </c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s="29" customFormat="1" ht="38.25" hidden="1" x14ac:dyDescent="0.2">
      <c r="B55" s="75"/>
      <c r="C55" s="75"/>
      <c r="D55" s="75"/>
      <c r="E55" s="75"/>
      <c r="F55" s="75" t="s">
        <v>138</v>
      </c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s="29" customFormat="1" x14ac:dyDescent="0.2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8" spans="1:26" x14ac:dyDescent="0.2">
      <c r="A58" s="131" t="s">
        <v>0</v>
      </c>
      <c r="B58" s="131"/>
      <c r="C58" s="131"/>
      <c r="D58" s="125" t="str">
        <f>IF($D$3=0," ",$D$3)</f>
        <v xml:space="preserve"> </v>
      </c>
      <c r="E58" s="125"/>
      <c r="F58" s="125"/>
      <c r="G58" s="125"/>
      <c r="H58" s="125"/>
      <c r="I58" s="125"/>
      <c r="J58" s="8"/>
      <c r="K58" s="8"/>
      <c r="L58" s="1" t="s">
        <v>1</v>
      </c>
      <c r="M58" s="145" t="str">
        <f>IF($S$3=0," ",$S$3)</f>
        <v xml:space="preserve"> </v>
      </c>
      <c r="N58" s="145"/>
      <c r="O58" s="145"/>
      <c r="P58" s="8"/>
      <c r="Q58" s="8"/>
      <c r="R58" s="1" t="s">
        <v>2</v>
      </c>
      <c r="S58" s="146" t="str">
        <f>IF($X$3=0," ",$X$3)</f>
        <v xml:space="preserve"> </v>
      </c>
      <c r="T58" s="146"/>
      <c r="U58" s="146"/>
      <c r="V58" s="8"/>
      <c r="W58" s="46"/>
      <c r="X58" s="45"/>
      <c r="Y58" s="47"/>
    </row>
    <row r="59" spans="1:26" x14ac:dyDescent="0.2">
      <c r="A59" s="48" t="s">
        <v>51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20"/>
      <c r="P59" s="20"/>
      <c r="V59" s="20"/>
      <c r="W59" s="20"/>
      <c r="X59" s="43"/>
      <c r="Y59" s="43"/>
    </row>
    <row r="60" spans="1:26" x14ac:dyDescent="0.2">
      <c r="A60" s="58" t="s">
        <v>49</v>
      </c>
      <c r="B60" s="258" t="s">
        <v>52</v>
      </c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59"/>
      <c r="O60" s="105">
        <v>1</v>
      </c>
      <c r="P60" s="106"/>
      <c r="Q60" s="106"/>
      <c r="R60" s="105">
        <v>2</v>
      </c>
      <c r="S60" s="106"/>
      <c r="T60" s="106"/>
      <c r="U60" s="105">
        <v>3</v>
      </c>
      <c r="V60" s="106"/>
      <c r="W60" s="106"/>
      <c r="X60" s="105">
        <v>4</v>
      </c>
      <c r="Y60" s="106"/>
      <c r="Z60" s="106"/>
    </row>
    <row r="61" spans="1:26" x14ac:dyDescent="0.2">
      <c r="A61" s="17"/>
      <c r="B61" s="132" t="s">
        <v>53</v>
      </c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07" t="str">
        <f>IF($C24=0," ",$C24)</f>
        <v xml:space="preserve"> </v>
      </c>
      <c r="P61" s="108"/>
      <c r="Q61" s="108"/>
      <c r="R61" s="107" t="str">
        <f>IF($C25=0," ",$C25)</f>
        <v xml:space="preserve"> </v>
      </c>
      <c r="S61" s="108"/>
      <c r="T61" s="108"/>
      <c r="U61" s="107" t="str">
        <f>IF($C26=0," ",$C26)</f>
        <v xml:space="preserve"> </v>
      </c>
      <c r="V61" s="108"/>
      <c r="W61" s="108"/>
      <c r="X61" s="107" t="str">
        <f>IF($C27=0," ",$C27)</f>
        <v xml:space="preserve"> </v>
      </c>
      <c r="Y61" s="108"/>
      <c r="Z61" s="108"/>
    </row>
    <row r="62" spans="1:26" ht="14.25" x14ac:dyDescent="0.2">
      <c r="A62" s="17"/>
      <c r="B62" s="132" t="s">
        <v>82</v>
      </c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12"/>
      <c r="P62" s="113"/>
      <c r="Q62" s="113"/>
      <c r="R62" s="112"/>
      <c r="S62" s="113"/>
      <c r="T62" s="113"/>
      <c r="U62" s="112"/>
      <c r="V62" s="113"/>
      <c r="W62" s="113"/>
      <c r="X62" s="112"/>
      <c r="Y62" s="113"/>
      <c r="Z62" s="113"/>
    </row>
    <row r="63" spans="1:26" x14ac:dyDescent="0.2">
      <c r="A63" s="17"/>
      <c r="B63" s="132" t="s">
        <v>54</v>
      </c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12"/>
      <c r="P63" s="113"/>
      <c r="Q63" s="113"/>
      <c r="R63" s="112"/>
      <c r="S63" s="113"/>
      <c r="T63" s="113"/>
      <c r="U63" s="112"/>
      <c r="V63" s="113"/>
      <c r="W63" s="113"/>
      <c r="X63" s="112"/>
      <c r="Y63" s="113"/>
      <c r="Z63" s="113"/>
    </row>
    <row r="64" spans="1:26" x14ac:dyDescent="0.2">
      <c r="A64" s="17"/>
      <c r="B64" s="132" t="s">
        <v>55</v>
      </c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91"/>
      <c r="P64" s="92"/>
      <c r="Q64" s="92"/>
      <c r="R64" s="91"/>
      <c r="S64" s="92"/>
      <c r="T64" s="92"/>
      <c r="U64" s="91"/>
      <c r="V64" s="92"/>
      <c r="W64" s="92"/>
      <c r="X64" s="91"/>
      <c r="Y64" s="92"/>
      <c r="Z64" s="92"/>
    </row>
    <row r="65" spans="1:26" x14ac:dyDescent="0.2">
      <c r="A65" s="76" t="s">
        <v>50</v>
      </c>
      <c r="B65" s="236" t="s">
        <v>57</v>
      </c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114"/>
      <c r="P65" s="115"/>
      <c r="Q65" s="115"/>
      <c r="R65" s="114"/>
      <c r="S65" s="115"/>
      <c r="T65" s="115"/>
      <c r="U65" s="114"/>
      <c r="V65" s="115"/>
      <c r="W65" s="115"/>
      <c r="X65" s="114"/>
      <c r="Y65" s="115"/>
      <c r="Z65" s="115"/>
    </row>
    <row r="66" spans="1:26" x14ac:dyDescent="0.2">
      <c r="A66" s="17"/>
      <c r="B66" s="132" t="s">
        <v>58</v>
      </c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91"/>
      <c r="P66" s="92"/>
      <c r="Q66" s="92"/>
      <c r="R66" s="91"/>
      <c r="S66" s="92"/>
      <c r="T66" s="92"/>
      <c r="U66" s="91"/>
      <c r="V66" s="92"/>
      <c r="W66" s="92"/>
      <c r="X66" s="91"/>
      <c r="Y66" s="92"/>
      <c r="Z66" s="92"/>
    </row>
    <row r="67" spans="1:26" x14ac:dyDescent="0.2">
      <c r="A67" s="17"/>
      <c r="B67" s="132" t="s">
        <v>59</v>
      </c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12"/>
      <c r="P67" s="113"/>
      <c r="Q67" s="113"/>
      <c r="R67" s="112"/>
      <c r="S67" s="113"/>
      <c r="T67" s="113"/>
      <c r="U67" s="112"/>
      <c r="V67" s="113"/>
      <c r="W67" s="113"/>
      <c r="X67" s="112"/>
      <c r="Y67" s="113"/>
      <c r="Z67" s="113"/>
    </row>
    <row r="68" spans="1:26" x14ac:dyDescent="0.2">
      <c r="A68" s="76" t="s">
        <v>56</v>
      </c>
      <c r="B68" s="236" t="s">
        <v>60</v>
      </c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114"/>
      <c r="P68" s="115"/>
      <c r="Q68" s="115"/>
      <c r="R68" s="114"/>
      <c r="S68" s="115"/>
      <c r="T68" s="115"/>
      <c r="U68" s="114"/>
      <c r="V68" s="115"/>
      <c r="W68" s="115"/>
      <c r="X68" s="114"/>
      <c r="Y68" s="115"/>
      <c r="Z68" s="115"/>
    </row>
    <row r="69" spans="1:26" x14ac:dyDescent="0.2">
      <c r="A69" s="17"/>
      <c r="B69" s="192" t="s">
        <v>84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12"/>
      <c r="P69" s="113"/>
      <c r="Q69" s="113"/>
      <c r="R69" s="112"/>
      <c r="S69" s="113"/>
      <c r="T69" s="113"/>
      <c r="U69" s="112"/>
      <c r="V69" s="113"/>
      <c r="W69" s="113"/>
      <c r="X69" s="112"/>
      <c r="Y69" s="113"/>
      <c r="Z69" s="113"/>
    </row>
    <row r="70" spans="1:26" x14ac:dyDescent="0.2">
      <c r="A70" s="17"/>
      <c r="B70" s="192" t="s">
        <v>85</v>
      </c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91"/>
      <c r="P70" s="92"/>
      <c r="Q70" s="92"/>
      <c r="R70" s="91"/>
      <c r="S70" s="92"/>
      <c r="T70" s="92"/>
      <c r="U70" s="91"/>
      <c r="V70" s="92"/>
      <c r="W70" s="92"/>
      <c r="X70" s="91"/>
      <c r="Y70" s="92"/>
      <c r="Z70" s="92"/>
    </row>
    <row r="71" spans="1:26" x14ac:dyDescent="0.2">
      <c r="A71" s="17"/>
      <c r="B71" s="192" t="s">
        <v>91</v>
      </c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91"/>
      <c r="P71" s="92"/>
      <c r="Q71" s="92"/>
      <c r="R71" s="91"/>
      <c r="S71" s="92"/>
      <c r="T71" s="92"/>
      <c r="U71" s="91"/>
      <c r="V71" s="92"/>
      <c r="W71" s="92"/>
      <c r="X71" s="91"/>
      <c r="Y71" s="92"/>
      <c r="Z71" s="92"/>
    </row>
    <row r="72" spans="1:26" x14ac:dyDescent="0.2">
      <c r="A72" s="17"/>
      <c r="B72" s="192" t="s">
        <v>86</v>
      </c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91"/>
      <c r="P72" s="92"/>
      <c r="Q72" s="92"/>
      <c r="R72" s="91"/>
      <c r="S72" s="92"/>
      <c r="T72" s="92"/>
      <c r="U72" s="91"/>
      <c r="V72" s="92"/>
      <c r="W72" s="92"/>
      <c r="X72" s="91"/>
      <c r="Y72" s="92"/>
      <c r="Z72" s="92"/>
    </row>
    <row r="73" spans="1:26" x14ac:dyDescent="0.2">
      <c r="A73" s="17"/>
      <c r="B73" s="192" t="s">
        <v>87</v>
      </c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16"/>
      <c r="P73" s="117"/>
      <c r="Q73" s="117"/>
      <c r="R73" s="116"/>
      <c r="S73" s="117"/>
      <c r="T73" s="117"/>
      <c r="U73" s="116"/>
      <c r="V73" s="117"/>
      <c r="W73" s="117"/>
      <c r="X73" s="116"/>
      <c r="Y73" s="117"/>
      <c r="Z73" s="117"/>
    </row>
    <row r="74" spans="1:26" x14ac:dyDescent="0.2">
      <c r="A74" s="17"/>
      <c r="B74" s="192" t="s">
        <v>88</v>
      </c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91"/>
      <c r="P74" s="92"/>
      <c r="Q74" s="92"/>
      <c r="R74" s="91"/>
      <c r="S74" s="92"/>
      <c r="T74" s="92"/>
      <c r="U74" s="91"/>
      <c r="V74" s="92"/>
      <c r="W74" s="92"/>
      <c r="X74" s="91"/>
      <c r="Y74" s="92"/>
      <c r="Z74" s="92"/>
    </row>
    <row r="75" spans="1:26" x14ac:dyDescent="0.2">
      <c r="A75" s="17"/>
      <c r="B75" s="192" t="s">
        <v>89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91"/>
      <c r="P75" s="92"/>
      <c r="Q75" s="92"/>
      <c r="R75" s="91"/>
      <c r="S75" s="92"/>
      <c r="T75" s="92"/>
      <c r="U75" s="91"/>
      <c r="V75" s="92"/>
      <c r="W75" s="92"/>
      <c r="X75" s="91"/>
      <c r="Y75" s="92"/>
      <c r="Z75" s="92"/>
    </row>
    <row r="76" spans="1:26" ht="16.5" thickBot="1" x14ac:dyDescent="0.35">
      <c r="A76" s="18"/>
      <c r="B76" s="197" t="s">
        <v>90</v>
      </c>
      <c r="C76" s="198"/>
      <c r="D76" s="198"/>
      <c r="E76" s="198"/>
      <c r="F76" s="198"/>
      <c r="G76" s="199"/>
      <c r="H76" s="237" t="s">
        <v>150</v>
      </c>
      <c r="I76" s="238"/>
      <c r="J76" s="238"/>
      <c r="K76" s="238"/>
      <c r="L76" s="238"/>
      <c r="M76" s="238"/>
      <c r="N76" s="239"/>
      <c r="O76" s="119" t="str">
        <f>IF($P$84=0,"  ",($P$84*O74)/60)</f>
        <v xml:space="preserve">  </v>
      </c>
      <c r="P76" s="120"/>
      <c r="Q76" s="121"/>
      <c r="R76" s="119" t="str">
        <f>IF($P$84=0,"  ",($P$84*R74)/60)</f>
        <v xml:space="preserve">  </v>
      </c>
      <c r="S76" s="120"/>
      <c r="T76" s="121"/>
      <c r="U76" s="119" t="str">
        <f>IF($P$84=0,"  ",($P$84*U74)/60)</f>
        <v xml:space="preserve">  </v>
      </c>
      <c r="V76" s="120"/>
      <c r="W76" s="121"/>
      <c r="X76" s="119" t="str">
        <f>IF($P$84=0,"  ",($P$84*X74)/60)</f>
        <v xml:space="preserve">  </v>
      </c>
      <c r="Y76" s="120"/>
      <c r="Z76" s="121"/>
    </row>
    <row r="77" spans="1:26" x14ac:dyDescent="0.2">
      <c r="A77" s="18"/>
      <c r="B77" s="200"/>
      <c r="C77" s="200"/>
      <c r="D77" s="200"/>
      <c r="E77" s="200"/>
      <c r="F77" s="200"/>
      <c r="G77" s="201"/>
      <c r="H77" s="240">
        <v>60</v>
      </c>
      <c r="I77" s="241"/>
      <c r="J77" s="241"/>
      <c r="K77" s="241"/>
      <c r="L77" s="241"/>
      <c r="M77" s="241"/>
      <c r="N77" s="242"/>
      <c r="O77" s="122"/>
      <c r="P77" s="123"/>
      <c r="Q77" s="124"/>
      <c r="R77" s="122"/>
      <c r="S77" s="123"/>
      <c r="T77" s="124"/>
      <c r="U77" s="122"/>
      <c r="V77" s="123"/>
      <c r="W77" s="124"/>
      <c r="X77" s="122"/>
      <c r="Y77" s="123"/>
      <c r="Z77" s="124"/>
    </row>
    <row r="78" spans="1:26" x14ac:dyDescent="0.2">
      <c r="A78" s="19"/>
      <c r="B78" s="20"/>
      <c r="C78" s="20"/>
      <c r="D78" s="20"/>
      <c r="E78" s="20"/>
      <c r="F78" s="20"/>
      <c r="G78" s="20"/>
      <c r="H78" s="21"/>
      <c r="I78" s="22"/>
      <c r="J78" s="22"/>
      <c r="K78" s="22"/>
      <c r="L78" s="22"/>
      <c r="M78" s="22"/>
      <c r="N78" s="22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6" x14ac:dyDescent="0.2">
      <c r="A79" s="58" t="s">
        <v>61</v>
      </c>
      <c r="B79" s="5" t="s">
        <v>93</v>
      </c>
      <c r="O79" s="25"/>
      <c r="P79" s="26"/>
      <c r="Q79" s="26"/>
      <c r="R79" s="27"/>
      <c r="S79" s="27"/>
      <c r="T79" s="27"/>
      <c r="U79" s="27"/>
      <c r="V79" s="27"/>
      <c r="W79" s="27"/>
      <c r="X79" s="27"/>
      <c r="Y79" s="27"/>
    </row>
    <row r="80" spans="1:26" x14ac:dyDescent="0.2">
      <c r="A80" s="19"/>
      <c r="B80" s="5" t="s">
        <v>62</v>
      </c>
      <c r="C80" s="25" t="s">
        <v>94</v>
      </c>
      <c r="D80" s="25"/>
      <c r="E80" s="25"/>
      <c r="F80" s="25"/>
      <c r="G80" s="118"/>
      <c r="H80" s="118"/>
      <c r="I80" s="118"/>
      <c r="J80" s="5" t="s">
        <v>30</v>
      </c>
      <c r="K80" s="5" t="s">
        <v>100</v>
      </c>
      <c r="O80" s="118"/>
      <c r="P80" s="118"/>
      <c r="Q80" s="118"/>
      <c r="R80" s="27" t="s">
        <v>30</v>
      </c>
      <c r="S80" s="27"/>
      <c r="T80" s="27"/>
      <c r="U80" s="27"/>
      <c r="V80" s="27"/>
      <c r="W80" s="27"/>
      <c r="X80" s="27"/>
      <c r="Y80" s="27"/>
    </row>
    <row r="81" spans="1:57" x14ac:dyDescent="0.2">
      <c r="A81" s="25"/>
      <c r="B81" s="5" t="s">
        <v>63</v>
      </c>
      <c r="C81" s="152" t="s">
        <v>95</v>
      </c>
      <c r="D81" s="152"/>
      <c r="E81" s="152"/>
      <c r="F81" s="153"/>
      <c r="G81" s="118"/>
      <c r="H81" s="118"/>
      <c r="I81" s="118"/>
      <c r="J81" s="28" t="s">
        <v>96</v>
      </c>
      <c r="K81" s="28"/>
      <c r="L81" s="118"/>
      <c r="M81" s="118"/>
      <c r="N81" s="118"/>
      <c r="O81" s="29" t="s">
        <v>66</v>
      </c>
      <c r="P81" s="29"/>
      <c r="Q81" s="29"/>
      <c r="R81" s="30"/>
      <c r="S81" s="30"/>
      <c r="T81" s="29"/>
      <c r="U81" s="29"/>
      <c r="V81" s="243"/>
      <c r="W81" s="243"/>
      <c r="X81" s="243"/>
      <c r="Y81" s="29"/>
    </row>
    <row r="82" spans="1:57" x14ac:dyDescent="0.2">
      <c r="A82" s="25"/>
      <c r="B82" s="31" t="s">
        <v>64</v>
      </c>
      <c r="C82" s="28" t="s">
        <v>97</v>
      </c>
      <c r="D82" s="28"/>
      <c r="E82" s="28"/>
      <c r="F82" s="28"/>
      <c r="G82" s="118"/>
      <c r="H82" s="118"/>
      <c r="I82" s="118"/>
      <c r="J82" s="28" t="s">
        <v>125</v>
      </c>
      <c r="K82" s="28"/>
      <c r="L82" s="118"/>
      <c r="M82" s="118"/>
      <c r="N82" s="118"/>
      <c r="O82" s="28" t="s">
        <v>98</v>
      </c>
      <c r="P82" s="28"/>
      <c r="Q82" s="29"/>
      <c r="R82" s="29"/>
      <c r="S82" s="29"/>
      <c r="T82" s="29"/>
      <c r="U82" s="118"/>
      <c r="V82" s="118"/>
      <c r="W82" s="118"/>
      <c r="X82" s="29"/>
      <c r="Y82" s="29"/>
    </row>
    <row r="83" spans="1:57" x14ac:dyDescent="0.2">
      <c r="A83" s="25"/>
      <c r="B83" s="31" t="s">
        <v>65</v>
      </c>
      <c r="C83" s="28" t="s">
        <v>99</v>
      </c>
      <c r="D83" s="28"/>
      <c r="E83" s="28"/>
      <c r="F83" s="28"/>
      <c r="G83" s="28"/>
      <c r="H83" s="28"/>
      <c r="I83" s="118"/>
      <c r="J83" s="118"/>
      <c r="K83" s="118"/>
      <c r="L83" s="28"/>
      <c r="M83" s="28" t="s">
        <v>101</v>
      </c>
      <c r="N83" s="29"/>
      <c r="O83" s="31"/>
      <c r="P83" s="31"/>
      <c r="Q83" s="31"/>
      <c r="R83" s="31"/>
      <c r="S83" s="31"/>
      <c r="T83" s="31"/>
      <c r="U83" s="31"/>
      <c r="V83" s="118"/>
      <c r="W83" s="118"/>
      <c r="X83" s="118"/>
      <c r="Y83" s="31"/>
      <c r="Z83" s="25"/>
    </row>
    <row r="84" spans="1:57" ht="16.5" thickBot="1" x14ac:dyDescent="0.35">
      <c r="A84" s="32"/>
      <c r="B84" s="32" t="s">
        <v>102</v>
      </c>
      <c r="C84" s="79" t="s">
        <v>151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80"/>
      <c r="P84" s="151"/>
      <c r="Q84" s="151"/>
      <c r="R84" s="151"/>
      <c r="S84" s="33"/>
      <c r="T84" s="80"/>
      <c r="U84" s="80"/>
      <c r="V84" s="80"/>
      <c r="W84" s="33"/>
      <c r="X84" s="33"/>
      <c r="Y84" s="33"/>
      <c r="Z84" s="33"/>
      <c r="AA84" s="25"/>
      <c r="AB84" s="20"/>
      <c r="AC84" s="25"/>
      <c r="AD84" s="25"/>
      <c r="AE84" s="25"/>
      <c r="AF84" s="25"/>
    </row>
    <row r="85" spans="1:57" ht="15" thickTop="1" x14ac:dyDescent="0.2">
      <c r="A85" s="34" t="s">
        <v>103</v>
      </c>
      <c r="B85" s="35" t="s">
        <v>104</v>
      </c>
      <c r="AA85" s="25"/>
      <c r="AB85" s="25"/>
      <c r="AC85" s="20"/>
      <c r="AD85" s="25"/>
      <c r="AE85" s="25"/>
      <c r="AF85" s="25"/>
      <c r="AG85" s="25"/>
      <c r="AH85" s="25"/>
      <c r="AI85" s="25"/>
      <c r="AJ85" s="25"/>
      <c r="AK85" s="25"/>
      <c r="AL85" s="25"/>
      <c r="AM85" s="25"/>
    </row>
    <row r="86" spans="1:57" ht="16.5" thickBot="1" x14ac:dyDescent="0.25">
      <c r="A86" s="14"/>
      <c r="B86" s="36" t="s">
        <v>108</v>
      </c>
      <c r="C86" s="233" t="s">
        <v>121</v>
      </c>
      <c r="D86" s="234"/>
      <c r="E86" s="149" t="s">
        <v>122</v>
      </c>
      <c r="F86" s="149"/>
      <c r="G86" s="235"/>
      <c r="H86" s="22"/>
      <c r="I86" s="22"/>
      <c r="J86" s="22"/>
      <c r="K86" s="231" t="s">
        <v>18</v>
      </c>
      <c r="L86" s="231"/>
      <c r="M86" s="244" t="str">
        <f>O61</f>
        <v xml:space="preserve"> </v>
      </c>
      <c r="N86" s="244"/>
      <c r="O86" s="244"/>
      <c r="P86" s="244" t="str">
        <f>R61</f>
        <v xml:space="preserve"> </v>
      </c>
      <c r="Q86" s="244"/>
      <c r="R86" s="244"/>
      <c r="S86" s="245" t="str">
        <f>U61</f>
        <v xml:space="preserve"> </v>
      </c>
      <c r="T86" s="245"/>
      <c r="U86" s="245"/>
      <c r="V86" s="245" t="str">
        <f>X61</f>
        <v xml:space="preserve"> </v>
      </c>
      <c r="W86" s="245"/>
      <c r="X86" s="245"/>
      <c r="Y86" s="14"/>
      <c r="AA86" s="25"/>
      <c r="AB86" s="25"/>
      <c r="AC86" s="25"/>
      <c r="AD86" s="20"/>
      <c r="AE86" s="20"/>
      <c r="AF86" s="25"/>
      <c r="AG86" s="25"/>
      <c r="AH86" s="20"/>
      <c r="AI86" s="20"/>
      <c r="AJ86" s="20"/>
      <c r="AK86" s="20"/>
      <c r="AL86" s="25"/>
      <c r="AM86" s="25"/>
    </row>
    <row r="87" spans="1:57" ht="15.75" x14ac:dyDescent="0.2">
      <c r="A87" s="37"/>
      <c r="B87" s="38"/>
      <c r="C87" s="234"/>
      <c r="D87" s="234"/>
      <c r="E87" s="230" t="s">
        <v>123</v>
      </c>
      <c r="F87" s="230"/>
      <c r="G87" s="153"/>
      <c r="H87" s="14"/>
      <c r="I87" s="14"/>
      <c r="J87" s="14"/>
      <c r="K87" s="232" t="s">
        <v>113</v>
      </c>
      <c r="L87" s="232"/>
      <c r="M87" s="246" t="str">
        <f>IF(O75=0," ",1.604*(O74*O73*O75*O72)/(O69*O71))</f>
        <v xml:space="preserve"> </v>
      </c>
      <c r="N87" s="244"/>
      <c r="O87" s="244"/>
      <c r="P87" s="246" t="str">
        <f t="shared" ref="P87" si="0">IF(R75=0," ",1.604*(R74*R73*R75*R72)/(R69*R71))</f>
        <v xml:space="preserve"> </v>
      </c>
      <c r="Q87" s="244"/>
      <c r="R87" s="244"/>
      <c r="S87" s="246" t="str">
        <f t="shared" ref="S87" si="1">IF(U75=0," ",1.604*(U74*U73*U75*U72)/(U69*U71))</f>
        <v xml:space="preserve"> </v>
      </c>
      <c r="T87" s="244"/>
      <c r="U87" s="244"/>
      <c r="V87" s="246" t="str">
        <f>IF(X75=0," ",1.604*(X74*X73*X75*X72)/(X69*X71))</f>
        <v xml:space="preserve"> </v>
      </c>
      <c r="W87" s="244"/>
      <c r="X87" s="244"/>
      <c r="Y87" s="14"/>
      <c r="AA87" s="25"/>
      <c r="AB87" s="25"/>
      <c r="AC87" s="25"/>
      <c r="AD87" s="25"/>
      <c r="AE87" s="25"/>
      <c r="AF87" s="25"/>
    </row>
    <row r="88" spans="1:57" ht="16.5" thickBot="1" x14ac:dyDescent="0.25">
      <c r="A88" s="14"/>
      <c r="B88" s="147" t="s">
        <v>105</v>
      </c>
      <c r="C88" s="149" t="s">
        <v>106</v>
      </c>
      <c r="D88" s="149"/>
      <c r="E88" s="150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AA88" s="25"/>
      <c r="AB88" s="25"/>
      <c r="AC88" s="25"/>
      <c r="AD88" s="25"/>
      <c r="AE88" s="25"/>
      <c r="AF88" s="25"/>
    </row>
    <row r="89" spans="1:57" ht="14.25" x14ac:dyDescent="0.2">
      <c r="A89" s="39"/>
      <c r="B89" s="148"/>
      <c r="C89" s="230" t="s">
        <v>107</v>
      </c>
      <c r="D89" s="230"/>
      <c r="E89" s="15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AA89" s="25"/>
      <c r="AB89" s="25"/>
      <c r="AC89" s="25"/>
      <c r="AD89" s="25"/>
      <c r="AE89" s="25"/>
      <c r="AF89" s="25"/>
    </row>
    <row r="90" spans="1:57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AA90" s="25"/>
      <c r="AB90" s="25"/>
      <c r="AC90" s="25"/>
      <c r="AD90" s="25"/>
      <c r="AE90" s="25"/>
      <c r="AF90" s="25"/>
    </row>
    <row r="91" spans="1:57" ht="16.5" thickBot="1" x14ac:dyDescent="0.25">
      <c r="A91" s="14"/>
      <c r="B91" s="147" t="s">
        <v>109</v>
      </c>
      <c r="C91" s="149" t="s">
        <v>106</v>
      </c>
      <c r="D91" s="149"/>
      <c r="E91" s="150"/>
      <c r="F91" s="36"/>
      <c r="G91" s="36"/>
      <c r="H91" s="36"/>
      <c r="I91" s="26"/>
      <c r="J91" s="26"/>
      <c r="K91" s="26"/>
      <c r="L91" s="26"/>
      <c r="M91" s="26"/>
      <c r="N91" s="26"/>
      <c r="O91" s="26"/>
      <c r="P91" s="26"/>
      <c r="Q91" s="14"/>
      <c r="R91" s="14"/>
      <c r="S91" s="14"/>
      <c r="T91" s="14"/>
      <c r="U91" s="14"/>
      <c r="V91" s="14"/>
      <c r="W91" s="14"/>
      <c r="X91" s="14"/>
      <c r="Y91" s="14"/>
      <c r="AA91" s="25"/>
      <c r="AB91" s="25"/>
      <c r="AC91" s="25"/>
      <c r="AD91" s="25"/>
      <c r="AE91" s="25"/>
      <c r="AF91" s="25"/>
    </row>
    <row r="92" spans="1:57" ht="14.25" x14ac:dyDescent="0.2">
      <c r="A92" s="39"/>
      <c r="B92" s="148"/>
      <c r="C92" s="230" t="s">
        <v>110</v>
      </c>
      <c r="D92" s="230"/>
      <c r="E92" s="153"/>
      <c r="F92" s="36"/>
      <c r="G92" s="36"/>
      <c r="H92" s="36"/>
      <c r="I92" s="26"/>
      <c r="J92" s="26"/>
      <c r="K92" s="26"/>
      <c r="L92" s="26"/>
      <c r="M92" s="26"/>
      <c r="N92" s="26"/>
      <c r="O92" s="26"/>
      <c r="P92" s="26"/>
      <c r="Q92" s="14"/>
      <c r="R92" s="14"/>
      <c r="S92" s="14"/>
      <c r="T92" s="14"/>
      <c r="U92" s="14"/>
      <c r="V92" s="14"/>
      <c r="W92" s="14"/>
      <c r="X92" s="14"/>
      <c r="Y92" s="14"/>
      <c r="AA92" s="25"/>
      <c r="AB92" s="25"/>
      <c r="AC92" s="25"/>
      <c r="AD92" s="25"/>
      <c r="AE92" s="25"/>
      <c r="AF92" s="25"/>
    </row>
    <row r="93" spans="1:57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AA93" s="25"/>
      <c r="AB93" s="25"/>
      <c r="AC93" s="25"/>
      <c r="AD93" s="25"/>
      <c r="AE93" s="25"/>
      <c r="AF93" s="25"/>
    </row>
    <row r="94" spans="1:57" ht="15.75" x14ac:dyDescent="0.2">
      <c r="A94" s="39"/>
      <c r="B94" s="36" t="s">
        <v>112</v>
      </c>
      <c r="C94" s="36"/>
      <c r="D94" s="36"/>
      <c r="E94" s="36"/>
      <c r="F94" s="36"/>
      <c r="G94" s="36"/>
      <c r="H94" s="3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14"/>
      <c r="U94" s="14"/>
      <c r="V94" s="14"/>
      <c r="W94" s="72"/>
      <c r="X94" s="14"/>
      <c r="Y94" s="14"/>
      <c r="AA94" s="25"/>
      <c r="AB94" s="25"/>
      <c r="AC94" s="25"/>
      <c r="AD94" s="25"/>
      <c r="AE94" s="25"/>
      <c r="AF94" s="25"/>
      <c r="AI94" s="29"/>
      <c r="AJ94" s="29"/>
      <c r="AK94" s="66"/>
      <c r="AL94" s="66"/>
      <c r="AM94" s="29"/>
      <c r="AN94" s="29"/>
      <c r="AO94" s="66"/>
      <c r="AP94" s="66"/>
      <c r="AQ94" s="29"/>
      <c r="AR94" s="29"/>
      <c r="BC94" s="6"/>
      <c r="BD94" s="6"/>
      <c r="BE94" s="6"/>
    </row>
    <row r="95" spans="1:57" x14ac:dyDescent="0.2">
      <c r="A95" s="14"/>
      <c r="B95" s="36"/>
      <c r="C95" s="36"/>
      <c r="D95" s="36" t="s">
        <v>111</v>
      </c>
      <c r="E95" s="36"/>
      <c r="F95" s="36"/>
      <c r="G95" s="36"/>
      <c r="H95" s="3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14"/>
      <c r="U95" s="14"/>
      <c r="V95" s="14"/>
      <c r="W95" s="14"/>
      <c r="X95" s="14"/>
      <c r="Y95" s="14"/>
      <c r="AA95" s="25"/>
      <c r="AB95" s="25"/>
      <c r="AC95" s="25"/>
      <c r="AD95" s="25"/>
      <c r="AE95" s="25"/>
      <c r="AF95" s="25"/>
      <c r="AI95" s="29"/>
      <c r="AJ95" s="29"/>
      <c r="AK95" s="66"/>
      <c r="AL95" s="66"/>
      <c r="AM95" s="29"/>
      <c r="AN95" s="29"/>
      <c r="AO95" s="66"/>
      <c r="AP95" s="66"/>
      <c r="AQ95" s="29"/>
      <c r="AR95" s="29"/>
      <c r="BC95" s="6"/>
      <c r="BD95" s="6"/>
      <c r="BE95" s="6"/>
    </row>
    <row r="96" spans="1:57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AA96" s="25"/>
      <c r="AB96" s="25"/>
      <c r="AC96" s="25"/>
      <c r="AD96" s="25"/>
      <c r="AE96" s="25"/>
      <c r="AF96" s="25"/>
      <c r="AI96" s="29"/>
      <c r="AJ96" s="29"/>
      <c r="AK96" s="66"/>
      <c r="AL96" s="66"/>
      <c r="AM96" s="29"/>
      <c r="AN96" s="29"/>
      <c r="AO96" s="66"/>
      <c r="AP96" s="66"/>
      <c r="AQ96" s="29"/>
      <c r="AR96" s="29"/>
      <c r="BC96" s="6"/>
      <c r="BD96" s="6"/>
      <c r="BE96" s="6"/>
    </row>
    <row r="97" spans="1:57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AA97" s="25"/>
      <c r="AB97" s="25"/>
      <c r="AC97" s="25"/>
      <c r="AD97" s="25"/>
      <c r="AE97" s="25"/>
      <c r="AF97" s="25"/>
      <c r="AI97" s="29"/>
      <c r="AJ97" s="29"/>
      <c r="AK97" s="66"/>
      <c r="AL97" s="66"/>
      <c r="AM97" s="29"/>
      <c r="AN97" s="29"/>
      <c r="AO97" s="66"/>
      <c r="AP97" s="66"/>
      <c r="AQ97" s="29"/>
      <c r="AR97" s="29"/>
      <c r="BC97" s="6"/>
      <c r="BD97" s="6"/>
      <c r="BE97" s="6"/>
    </row>
    <row r="98" spans="1:57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AA98" s="25"/>
      <c r="AB98" s="25"/>
      <c r="AC98" s="25"/>
      <c r="AD98" s="25"/>
      <c r="AE98" s="25"/>
      <c r="AF98" s="25"/>
      <c r="AI98" s="29"/>
      <c r="AJ98" s="29"/>
      <c r="AK98" s="66"/>
      <c r="AL98" s="66"/>
      <c r="AM98" s="29"/>
      <c r="AN98" s="29"/>
      <c r="AO98" s="66"/>
      <c r="AP98" s="66"/>
      <c r="AQ98" s="29"/>
      <c r="AR98" s="29"/>
      <c r="BC98" s="6"/>
      <c r="BD98" s="6"/>
      <c r="BE98" s="6"/>
    </row>
    <row r="99" spans="1:57" x14ac:dyDescent="0.2">
      <c r="AA99" s="25"/>
      <c r="AB99" s="25"/>
      <c r="AC99" s="25"/>
      <c r="AD99" s="25"/>
      <c r="AE99" s="25"/>
      <c r="AF99" s="25"/>
      <c r="AI99" s="29"/>
      <c r="AJ99" s="29"/>
      <c r="AK99" s="66"/>
      <c r="AL99" s="66"/>
      <c r="AM99" s="29"/>
      <c r="AN99" s="29"/>
      <c r="AO99" s="66"/>
      <c r="AP99" s="66"/>
      <c r="AQ99" s="29"/>
      <c r="AR99" s="29"/>
      <c r="BC99" s="6"/>
      <c r="BD99" s="6"/>
      <c r="BE99" s="6"/>
    </row>
    <row r="100" spans="1:57" x14ac:dyDescent="0.2">
      <c r="AA100" s="25"/>
      <c r="AB100" s="25"/>
      <c r="AC100" s="25"/>
      <c r="AD100" s="25"/>
      <c r="AE100" s="25"/>
      <c r="AF100" s="25"/>
      <c r="AI100" s="29"/>
      <c r="AJ100" s="29"/>
      <c r="AK100" s="66"/>
      <c r="AL100" s="66"/>
      <c r="AM100" s="29"/>
      <c r="AN100" s="29"/>
      <c r="AO100" s="66"/>
      <c r="AP100" s="66"/>
      <c r="AQ100" s="29"/>
      <c r="AR100" s="29"/>
      <c r="BC100" s="6"/>
      <c r="BD100" s="6"/>
      <c r="BE100" s="6"/>
    </row>
    <row r="101" spans="1:57" x14ac:dyDescent="0.2">
      <c r="Z101" s="45"/>
      <c r="AI101" s="29"/>
      <c r="AJ101" s="29"/>
      <c r="AK101" s="66"/>
      <c r="AL101" s="66"/>
      <c r="AM101" s="29"/>
      <c r="AN101" s="29"/>
      <c r="AO101" s="66"/>
      <c r="AP101" s="66"/>
      <c r="AQ101" s="29"/>
      <c r="AR101" s="29"/>
      <c r="BC101" s="6"/>
      <c r="BD101" s="6"/>
      <c r="BE101" s="6"/>
    </row>
    <row r="102" spans="1:57" x14ac:dyDescent="0.2">
      <c r="Z102" s="20"/>
      <c r="AI102" s="29"/>
      <c r="AJ102" s="29"/>
      <c r="AK102" s="66"/>
      <c r="AL102" s="66"/>
      <c r="AM102" s="29"/>
      <c r="AN102" s="29"/>
      <c r="AO102" s="66"/>
      <c r="AP102" s="66"/>
      <c r="AQ102" s="29"/>
      <c r="AR102" s="29"/>
      <c r="BC102" s="6"/>
      <c r="BD102" s="6"/>
      <c r="BE102" s="6"/>
    </row>
    <row r="103" spans="1:57" x14ac:dyDescent="0.2">
      <c r="Z103" s="20"/>
      <c r="AI103" s="29"/>
      <c r="AJ103" s="29"/>
      <c r="AK103" s="66"/>
      <c r="AL103" s="66"/>
      <c r="AM103" s="29"/>
      <c r="AN103" s="29"/>
      <c r="AO103" s="66"/>
      <c r="AP103" s="66"/>
      <c r="AQ103" s="29"/>
      <c r="AR103" s="29"/>
      <c r="BC103" s="6"/>
      <c r="BD103" s="6"/>
      <c r="BE103" s="6"/>
    </row>
    <row r="104" spans="1:57" x14ac:dyDescent="0.2">
      <c r="AA104" s="67"/>
      <c r="AB104" s="67"/>
      <c r="AC104" s="67"/>
      <c r="AD104" s="67"/>
      <c r="AE104" s="67"/>
      <c r="AF104" s="67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</row>
    <row r="105" spans="1:57" x14ac:dyDescent="0.2">
      <c r="AA105" s="66"/>
      <c r="AB105" s="68"/>
      <c r="AC105" s="68"/>
      <c r="AD105" s="68"/>
      <c r="AE105" s="68"/>
      <c r="AF105" s="68"/>
    </row>
    <row r="106" spans="1:57" x14ac:dyDescent="0.2">
      <c r="AA106" s="66"/>
      <c r="AB106" s="68"/>
      <c r="AC106" s="68"/>
      <c r="AD106" s="68"/>
      <c r="AE106" s="68"/>
      <c r="AF106" s="68"/>
    </row>
    <row r="107" spans="1:57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AA107" s="66"/>
      <c r="AB107" s="68"/>
      <c r="AC107" s="68"/>
      <c r="AD107" s="68"/>
      <c r="AE107" s="68"/>
      <c r="AF107" s="68"/>
    </row>
    <row r="108" spans="1:57" x14ac:dyDescent="0.2">
      <c r="AA108" s="66"/>
    </row>
    <row r="109" spans="1:57" x14ac:dyDescent="0.2">
      <c r="A109" s="144" t="s">
        <v>0</v>
      </c>
      <c r="B109" s="144"/>
      <c r="C109" s="144"/>
      <c r="D109" s="125" t="str">
        <f>D58</f>
        <v xml:space="preserve"> </v>
      </c>
      <c r="E109" s="125"/>
      <c r="F109" s="125"/>
      <c r="G109" s="125"/>
      <c r="H109" s="125"/>
      <c r="I109" s="125"/>
      <c r="J109" s="16"/>
      <c r="K109" s="16"/>
      <c r="L109" s="1" t="s">
        <v>1</v>
      </c>
      <c r="M109" s="145" t="str">
        <f>M58</f>
        <v xml:space="preserve"> </v>
      </c>
      <c r="N109" s="145"/>
      <c r="O109" s="145"/>
      <c r="P109" s="16"/>
      <c r="Q109" s="16"/>
      <c r="R109" s="1" t="s">
        <v>2</v>
      </c>
      <c r="S109" s="146" t="str">
        <f>S58</f>
        <v xml:space="preserve"> </v>
      </c>
      <c r="T109" s="146"/>
      <c r="U109" s="146"/>
      <c r="V109" s="8"/>
      <c r="W109" s="46"/>
      <c r="X109" s="45"/>
      <c r="Y109" s="47"/>
      <c r="AA109" s="66"/>
    </row>
    <row r="110" spans="1:57" x14ac:dyDescent="0.2">
      <c r="A110" s="10" t="s">
        <v>92</v>
      </c>
      <c r="B110" s="5" t="s">
        <v>39</v>
      </c>
      <c r="AA110" s="67"/>
    </row>
    <row r="111" spans="1:57" x14ac:dyDescent="0.2">
      <c r="B111" s="249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250"/>
      <c r="X111" s="250"/>
      <c r="Y111" s="251"/>
      <c r="AA111" s="66"/>
    </row>
    <row r="112" spans="1:57" x14ac:dyDescent="0.2">
      <c r="B112" s="252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  <c r="V112" s="253"/>
      <c r="W112" s="253"/>
      <c r="X112" s="253"/>
      <c r="Y112" s="254"/>
      <c r="AA112" s="66"/>
    </row>
    <row r="113" spans="2:39" x14ac:dyDescent="0.2">
      <c r="B113" s="252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  <c r="O113" s="253"/>
      <c r="P113" s="253"/>
      <c r="Q113" s="253"/>
      <c r="R113" s="253"/>
      <c r="S113" s="253"/>
      <c r="T113" s="253"/>
      <c r="U113" s="253"/>
      <c r="V113" s="253"/>
      <c r="W113" s="253"/>
      <c r="X113" s="253"/>
      <c r="Y113" s="254"/>
      <c r="AA113" s="67"/>
    </row>
    <row r="114" spans="2:39" x14ac:dyDescent="0.2">
      <c r="B114" s="252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253"/>
      <c r="X114" s="253"/>
      <c r="Y114" s="254"/>
      <c r="AA114" s="66"/>
    </row>
    <row r="115" spans="2:39" x14ac:dyDescent="0.2">
      <c r="B115" s="252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  <c r="P115" s="253"/>
      <c r="Q115" s="253"/>
      <c r="R115" s="253"/>
      <c r="S115" s="253"/>
      <c r="T115" s="253"/>
      <c r="U115" s="253"/>
      <c r="V115" s="253"/>
      <c r="W115" s="253"/>
      <c r="X115" s="253"/>
      <c r="Y115" s="254"/>
      <c r="AA115" s="66"/>
    </row>
    <row r="116" spans="2:39" x14ac:dyDescent="0.2">
      <c r="B116" s="252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3"/>
      <c r="P116" s="253"/>
      <c r="Q116" s="253"/>
      <c r="R116" s="253"/>
      <c r="S116" s="253"/>
      <c r="T116" s="253"/>
      <c r="U116" s="253"/>
      <c r="V116" s="253"/>
      <c r="W116" s="253"/>
      <c r="X116" s="253"/>
      <c r="Y116" s="254"/>
      <c r="AA116" s="66"/>
    </row>
    <row r="117" spans="2:39" x14ac:dyDescent="0.2">
      <c r="B117" s="252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  <c r="Q117" s="253"/>
      <c r="R117" s="253"/>
      <c r="S117" s="253"/>
      <c r="T117" s="253"/>
      <c r="U117" s="253"/>
      <c r="V117" s="253"/>
      <c r="W117" s="253"/>
      <c r="X117" s="253"/>
      <c r="Y117" s="254"/>
      <c r="AA117" s="66"/>
    </row>
    <row r="118" spans="2:39" x14ac:dyDescent="0.2">
      <c r="B118" s="252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4"/>
      <c r="AA118" s="66"/>
    </row>
    <row r="119" spans="2:39" x14ac:dyDescent="0.2">
      <c r="B119" s="252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  <c r="O119" s="253"/>
      <c r="P119" s="253"/>
      <c r="Q119" s="253"/>
      <c r="R119" s="253"/>
      <c r="S119" s="253"/>
      <c r="T119" s="253"/>
      <c r="U119" s="253"/>
      <c r="V119" s="253"/>
      <c r="W119" s="253"/>
      <c r="X119" s="253"/>
      <c r="Y119" s="254"/>
      <c r="AA119" s="66"/>
    </row>
    <row r="120" spans="2:39" x14ac:dyDescent="0.2">
      <c r="B120" s="252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 s="253"/>
      <c r="P120" s="253"/>
      <c r="Q120" s="253"/>
      <c r="R120" s="253"/>
      <c r="S120" s="253"/>
      <c r="T120" s="253"/>
      <c r="U120" s="253"/>
      <c r="V120" s="253"/>
      <c r="W120" s="253"/>
      <c r="X120" s="253"/>
      <c r="Y120" s="254"/>
      <c r="AA120" s="66"/>
    </row>
    <row r="121" spans="2:39" x14ac:dyDescent="0.2">
      <c r="B121" s="252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53"/>
      <c r="X121" s="253"/>
      <c r="Y121" s="254"/>
      <c r="AA121" s="66"/>
    </row>
    <row r="122" spans="2:39" x14ac:dyDescent="0.2">
      <c r="B122" s="252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53"/>
      <c r="R122" s="253"/>
      <c r="S122" s="253"/>
      <c r="T122" s="253"/>
      <c r="U122" s="253"/>
      <c r="V122" s="253"/>
      <c r="W122" s="253"/>
      <c r="X122" s="253"/>
      <c r="Y122" s="254"/>
      <c r="AA122" s="66"/>
    </row>
    <row r="123" spans="2:39" x14ac:dyDescent="0.2">
      <c r="B123" s="252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  <c r="O123" s="253"/>
      <c r="P123" s="253"/>
      <c r="Q123" s="253"/>
      <c r="R123" s="253"/>
      <c r="S123" s="253"/>
      <c r="T123" s="253"/>
      <c r="U123" s="253"/>
      <c r="V123" s="253"/>
      <c r="W123" s="253"/>
      <c r="X123" s="253"/>
      <c r="Y123" s="254"/>
      <c r="AA123" s="66"/>
    </row>
    <row r="124" spans="2:39" x14ac:dyDescent="0.2">
      <c r="B124" s="252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  <c r="V124" s="253"/>
      <c r="W124" s="253"/>
      <c r="X124" s="253"/>
      <c r="Y124" s="254"/>
      <c r="AA124" s="67"/>
      <c r="AM124" s="25"/>
    </row>
    <row r="125" spans="2:39" x14ac:dyDescent="0.2">
      <c r="B125" s="252"/>
      <c r="C125" s="253"/>
      <c r="D125" s="253"/>
      <c r="E125" s="253"/>
      <c r="F125" s="253"/>
      <c r="G125" s="253"/>
      <c r="H125" s="253"/>
      <c r="I125" s="253"/>
      <c r="J125" s="253"/>
      <c r="K125" s="253"/>
      <c r="L125" s="253"/>
      <c r="M125" s="253"/>
      <c r="N125" s="253"/>
      <c r="O125" s="253"/>
      <c r="P125" s="253"/>
      <c r="Q125" s="253"/>
      <c r="R125" s="253"/>
      <c r="S125" s="253"/>
      <c r="T125" s="253"/>
      <c r="U125" s="253"/>
      <c r="V125" s="253"/>
      <c r="W125" s="253"/>
      <c r="X125" s="253"/>
      <c r="Y125" s="254"/>
      <c r="AA125" s="66"/>
    </row>
    <row r="126" spans="2:39" x14ac:dyDescent="0.2">
      <c r="B126" s="252"/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3"/>
      <c r="Q126" s="253"/>
      <c r="R126" s="253"/>
      <c r="S126" s="253"/>
      <c r="T126" s="253"/>
      <c r="U126" s="253"/>
      <c r="V126" s="253"/>
      <c r="W126" s="253"/>
      <c r="X126" s="253"/>
      <c r="Y126" s="254"/>
      <c r="AA126" s="66"/>
    </row>
    <row r="127" spans="2:39" x14ac:dyDescent="0.2">
      <c r="B127" s="252"/>
      <c r="C127" s="253"/>
      <c r="D127" s="253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 s="253"/>
      <c r="P127" s="253"/>
      <c r="Q127" s="253"/>
      <c r="R127" s="253"/>
      <c r="S127" s="253"/>
      <c r="T127" s="253"/>
      <c r="U127" s="253"/>
      <c r="V127" s="253"/>
      <c r="W127" s="253"/>
      <c r="X127" s="253"/>
      <c r="Y127" s="254"/>
      <c r="AA127" s="31"/>
    </row>
    <row r="128" spans="2:39" x14ac:dyDescent="0.2">
      <c r="B128" s="252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53"/>
      <c r="O128" s="253"/>
      <c r="P128" s="253"/>
      <c r="Q128" s="253"/>
      <c r="R128" s="253"/>
      <c r="S128" s="253"/>
      <c r="T128" s="253"/>
      <c r="U128" s="253"/>
      <c r="V128" s="253"/>
      <c r="W128" s="253"/>
      <c r="X128" s="253"/>
      <c r="Y128" s="254"/>
      <c r="AA128" s="3"/>
    </row>
    <row r="129" spans="1:27" x14ac:dyDescent="0.2">
      <c r="B129" s="252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53"/>
      <c r="O129" s="253"/>
      <c r="P129" s="253"/>
      <c r="Q129" s="253"/>
      <c r="R129" s="253"/>
      <c r="S129" s="253"/>
      <c r="T129" s="253"/>
      <c r="U129" s="253"/>
      <c r="V129" s="253"/>
      <c r="W129" s="253"/>
      <c r="X129" s="253"/>
      <c r="Y129" s="254"/>
      <c r="AA129" s="31"/>
    </row>
    <row r="130" spans="1:27" x14ac:dyDescent="0.2">
      <c r="B130" s="252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  <c r="V130" s="253"/>
      <c r="W130" s="253"/>
      <c r="X130" s="253"/>
      <c r="Y130" s="254"/>
    </row>
    <row r="131" spans="1:27" x14ac:dyDescent="0.2">
      <c r="B131" s="252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  <c r="V131" s="253"/>
      <c r="W131" s="253"/>
      <c r="X131" s="253"/>
      <c r="Y131" s="254"/>
    </row>
    <row r="132" spans="1:27" x14ac:dyDescent="0.2">
      <c r="B132" s="252"/>
      <c r="C132" s="253"/>
      <c r="D132" s="253"/>
      <c r="E132" s="253"/>
      <c r="F132" s="253"/>
      <c r="G132" s="253"/>
      <c r="H132" s="253"/>
      <c r="I132" s="253"/>
      <c r="J132" s="253"/>
      <c r="K132" s="253"/>
      <c r="L132" s="253"/>
      <c r="M132" s="253"/>
      <c r="N132" s="253"/>
      <c r="O132" s="253"/>
      <c r="P132" s="253"/>
      <c r="Q132" s="253"/>
      <c r="R132" s="253"/>
      <c r="S132" s="253"/>
      <c r="T132" s="253"/>
      <c r="U132" s="253"/>
      <c r="V132" s="253"/>
      <c r="W132" s="253"/>
      <c r="X132" s="253"/>
      <c r="Y132" s="254"/>
    </row>
    <row r="133" spans="1:27" x14ac:dyDescent="0.2">
      <c r="B133" s="252"/>
      <c r="C133" s="253"/>
      <c r="D133" s="253"/>
      <c r="E133" s="253"/>
      <c r="F133" s="253"/>
      <c r="G133" s="253"/>
      <c r="H133" s="253"/>
      <c r="I133" s="253"/>
      <c r="J133" s="253"/>
      <c r="K133" s="253"/>
      <c r="L133" s="253"/>
      <c r="M133" s="253"/>
      <c r="N133" s="253"/>
      <c r="O133" s="253"/>
      <c r="P133" s="253"/>
      <c r="Q133" s="253"/>
      <c r="R133" s="253"/>
      <c r="S133" s="253"/>
      <c r="T133" s="253"/>
      <c r="U133" s="253"/>
      <c r="V133" s="253"/>
      <c r="W133" s="253"/>
      <c r="X133" s="253"/>
      <c r="Y133" s="254"/>
    </row>
    <row r="134" spans="1:27" x14ac:dyDescent="0.2">
      <c r="B134" s="252"/>
      <c r="C134" s="253"/>
      <c r="D134" s="253"/>
      <c r="E134" s="253"/>
      <c r="F134" s="253"/>
      <c r="G134" s="253"/>
      <c r="H134" s="253"/>
      <c r="I134" s="253"/>
      <c r="J134" s="253"/>
      <c r="K134" s="253"/>
      <c r="L134" s="253"/>
      <c r="M134" s="253"/>
      <c r="N134" s="253"/>
      <c r="O134" s="253"/>
      <c r="P134" s="253"/>
      <c r="Q134" s="253"/>
      <c r="R134" s="253"/>
      <c r="S134" s="253"/>
      <c r="T134" s="253"/>
      <c r="U134" s="253"/>
      <c r="V134" s="253"/>
      <c r="W134" s="253"/>
      <c r="X134" s="253"/>
      <c r="Y134" s="254"/>
    </row>
    <row r="135" spans="1:27" x14ac:dyDescent="0.2">
      <c r="B135" s="252"/>
      <c r="C135" s="253"/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3"/>
      <c r="Q135" s="253"/>
      <c r="R135" s="253"/>
      <c r="S135" s="253"/>
      <c r="T135" s="253"/>
      <c r="U135" s="253"/>
      <c r="V135" s="253"/>
      <c r="W135" s="253"/>
      <c r="X135" s="253"/>
      <c r="Y135" s="254"/>
    </row>
    <row r="136" spans="1:27" x14ac:dyDescent="0.2">
      <c r="B136" s="252"/>
      <c r="C136" s="253"/>
      <c r="D136" s="253"/>
      <c r="E136" s="253"/>
      <c r="F136" s="253"/>
      <c r="G136" s="253"/>
      <c r="H136" s="253"/>
      <c r="I136" s="253"/>
      <c r="J136" s="253"/>
      <c r="K136" s="253"/>
      <c r="L136" s="253"/>
      <c r="M136" s="253"/>
      <c r="N136" s="253"/>
      <c r="O136" s="253"/>
      <c r="P136" s="253"/>
      <c r="Q136" s="253"/>
      <c r="R136" s="253"/>
      <c r="S136" s="253"/>
      <c r="T136" s="253"/>
      <c r="U136" s="253"/>
      <c r="V136" s="253"/>
      <c r="W136" s="253"/>
      <c r="X136" s="253"/>
      <c r="Y136" s="254"/>
    </row>
    <row r="137" spans="1:27" x14ac:dyDescent="0.2">
      <c r="A137" s="24"/>
      <c r="B137" s="252"/>
      <c r="C137" s="253"/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 s="253"/>
      <c r="P137" s="253"/>
      <c r="Q137" s="253"/>
      <c r="R137" s="253"/>
      <c r="S137" s="253"/>
      <c r="T137" s="253"/>
      <c r="U137" s="253"/>
      <c r="V137" s="253"/>
      <c r="W137" s="253"/>
      <c r="X137" s="253"/>
      <c r="Y137" s="254"/>
    </row>
    <row r="138" spans="1:27" x14ac:dyDescent="0.2">
      <c r="B138" s="252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 s="253"/>
      <c r="P138" s="253"/>
      <c r="Q138" s="253"/>
      <c r="R138" s="253"/>
      <c r="S138" s="253"/>
      <c r="T138" s="253"/>
      <c r="U138" s="253"/>
      <c r="V138" s="253"/>
      <c r="W138" s="253"/>
      <c r="X138" s="253"/>
      <c r="Y138" s="254"/>
    </row>
    <row r="139" spans="1:27" ht="13.5" customHeight="1" x14ac:dyDescent="0.2">
      <c r="B139" s="252"/>
      <c r="C139" s="253"/>
      <c r="D139" s="253"/>
      <c r="E139" s="253"/>
      <c r="F139" s="253"/>
      <c r="G139" s="253"/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253"/>
      <c r="T139" s="253"/>
      <c r="U139" s="253"/>
      <c r="V139" s="253"/>
      <c r="W139" s="253"/>
      <c r="X139" s="253"/>
      <c r="Y139" s="254"/>
    </row>
    <row r="140" spans="1:27" x14ac:dyDescent="0.2">
      <c r="B140" s="252"/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  <c r="S140" s="253"/>
      <c r="T140" s="253"/>
      <c r="U140" s="253"/>
      <c r="V140" s="253"/>
      <c r="W140" s="253"/>
      <c r="X140" s="253"/>
      <c r="Y140" s="254"/>
    </row>
    <row r="141" spans="1:27" x14ac:dyDescent="0.2">
      <c r="B141" s="252"/>
      <c r="C141" s="253"/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253"/>
      <c r="S141" s="253"/>
      <c r="T141" s="253"/>
      <c r="U141" s="253"/>
      <c r="V141" s="253"/>
      <c r="W141" s="253"/>
      <c r="X141" s="253"/>
      <c r="Y141" s="254"/>
    </row>
    <row r="142" spans="1:27" x14ac:dyDescent="0.2">
      <c r="B142" s="252"/>
      <c r="C142" s="253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4"/>
    </row>
    <row r="143" spans="1:27" x14ac:dyDescent="0.2">
      <c r="B143" s="252"/>
      <c r="C143" s="253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253"/>
      <c r="V143" s="253"/>
      <c r="W143" s="253"/>
      <c r="X143" s="253"/>
      <c r="Y143" s="254"/>
    </row>
    <row r="144" spans="1:27" x14ac:dyDescent="0.2">
      <c r="B144" s="255"/>
      <c r="C144" s="256"/>
      <c r="D144" s="256"/>
      <c r="E144" s="256"/>
      <c r="F144" s="256"/>
      <c r="G144" s="256"/>
      <c r="H144" s="256"/>
      <c r="I144" s="256"/>
      <c r="J144" s="256"/>
      <c r="K144" s="256"/>
      <c r="L144" s="256"/>
      <c r="M144" s="256"/>
      <c r="N144" s="256"/>
      <c r="O144" s="256"/>
      <c r="P144" s="256"/>
      <c r="Q144" s="256"/>
      <c r="R144" s="256"/>
      <c r="S144" s="256"/>
      <c r="T144" s="256"/>
      <c r="U144" s="256"/>
      <c r="V144" s="256"/>
      <c r="W144" s="256"/>
      <c r="X144" s="256"/>
      <c r="Y144" s="257"/>
      <c r="Z144" s="6"/>
    </row>
    <row r="145" spans="1:26" x14ac:dyDescent="0.2">
      <c r="D145" s="29"/>
      <c r="E145" s="29"/>
      <c r="F145" s="66"/>
      <c r="G145" s="66"/>
      <c r="H145" s="29"/>
      <c r="I145" s="29"/>
      <c r="J145" s="66"/>
      <c r="K145" s="66"/>
      <c r="L145" s="29"/>
      <c r="M145" s="29"/>
      <c r="X145" s="6"/>
      <c r="Y145" s="6"/>
      <c r="Z145" s="6"/>
    </row>
    <row r="146" spans="1:26" x14ac:dyDescent="0.2">
      <c r="B146" s="5" t="s">
        <v>40</v>
      </c>
    </row>
    <row r="147" spans="1:26" x14ac:dyDescent="0.2">
      <c r="B147" s="5" t="s">
        <v>41</v>
      </c>
      <c r="J147" s="5" t="s">
        <v>44</v>
      </c>
      <c r="S147" s="5" t="s">
        <v>47</v>
      </c>
    </row>
    <row r="148" spans="1:26" x14ac:dyDescent="0.2">
      <c r="B148" s="5" t="s">
        <v>42</v>
      </c>
      <c r="J148" s="5" t="s">
        <v>45</v>
      </c>
    </row>
    <row r="149" spans="1:26" x14ac:dyDescent="0.2">
      <c r="A149" s="14"/>
      <c r="B149" s="5" t="s">
        <v>43</v>
      </c>
      <c r="J149" s="5" t="s">
        <v>46</v>
      </c>
    </row>
    <row r="150" spans="1:26" x14ac:dyDescent="0.2">
      <c r="A150" s="14"/>
    </row>
    <row r="151" spans="1:26" x14ac:dyDescent="0.2">
      <c r="A151" s="14"/>
      <c r="B151" s="129" t="s">
        <v>115</v>
      </c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</row>
    <row r="152" spans="1:26" x14ac:dyDescent="0.2">
      <c r="A152" s="14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</row>
    <row r="153" spans="1:26" ht="14.25" x14ac:dyDescent="0.2">
      <c r="A153" s="39"/>
      <c r="C153" s="5" t="s">
        <v>117</v>
      </c>
      <c r="H153" s="126"/>
      <c r="I153" s="126"/>
      <c r="J153" s="5" t="s">
        <v>116</v>
      </c>
      <c r="L153" s="126"/>
      <c r="M153" s="126"/>
      <c r="N153" s="5" t="s">
        <v>118</v>
      </c>
      <c r="W153" s="6"/>
      <c r="X153" s="6"/>
      <c r="Y153" s="6"/>
      <c r="Z153" s="45"/>
    </row>
    <row r="154" spans="1:26" ht="14.25" x14ac:dyDescent="0.2">
      <c r="A154" s="39"/>
      <c r="C154" s="5" t="s">
        <v>119</v>
      </c>
      <c r="H154" s="126"/>
      <c r="I154" s="126"/>
      <c r="J154" s="5" t="s">
        <v>116</v>
      </c>
      <c r="L154" s="126"/>
      <c r="M154" s="126"/>
      <c r="N154" s="5" t="s">
        <v>118</v>
      </c>
      <c r="W154" s="6"/>
      <c r="X154" s="6"/>
      <c r="Y154" s="6"/>
      <c r="Z154" s="45"/>
    </row>
    <row r="155" spans="1:26" ht="14.25" x14ac:dyDescent="0.2">
      <c r="A155" s="39"/>
      <c r="C155" s="5" t="s">
        <v>120</v>
      </c>
      <c r="E155" s="127"/>
      <c r="F155" s="127"/>
      <c r="G155" s="5" t="s">
        <v>116</v>
      </c>
      <c r="I155" s="128" t="str">
        <f>IF(E155=0," ",E155*2.31)</f>
        <v xml:space="preserve"> </v>
      </c>
      <c r="J155" s="128"/>
      <c r="K155" s="5" t="s">
        <v>30</v>
      </c>
      <c r="W155" s="6"/>
      <c r="X155" s="6"/>
      <c r="Y155" s="6"/>
      <c r="Z155" s="45"/>
    </row>
    <row r="156" spans="1:26" x14ac:dyDescent="0.2">
      <c r="A156" s="14"/>
      <c r="B156" s="36"/>
      <c r="C156" s="36"/>
      <c r="D156" s="36"/>
      <c r="E156" s="36"/>
      <c r="F156" s="36"/>
      <c r="G156" s="36"/>
      <c r="H156" s="26"/>
      <c r="I156" s="26"/>
      <c r="J156" s="26"/>
      <c r="K156" s="26"/>
      <c r="L156" s="26"/>
      <c r="M156" s="26"/>
      <c r="N156" s="26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6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6" ht="14.25" x14ac:dyDescent="0.2">
      <c r="A158" s="39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6" ht="14.25" x14ac:dyDescent="0.2">
      <c r="A159" s="39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6" x14ac:dyDescent="0.2">
      <c r="A160" s="4" t="s">
        <v>0</v>
      </c>
      <c r="B160" s="4"/>
      <c r="C160" s="4"/>
      <c r="D160" s="125" t="str">
        <f>D109</f>
        <v xml:space="preserve"> </v>
      </c>
      <c r="E160" s="125"/>
      <c r="F160" s="125"/>
      <c r="G160" s="125"/>
      <c r="H160" s="125"/>
      <c r="I160" s="125"/>
      <c r="J160" s="16"/>
      <c r="K160" s="16"/>
      <c r="L160" s="1" t="s">
        <v>1</v>
      </c>
      <c r="M160" s="145" t="str">
        <f>M109</f>
        <v xml:space="preserve"> </v>
      </c>
      <c r="N160" s="145"/>
      <c r="O160" s="145"/>
      <c r="P160" s="16"/>
      <c r="Q160" s="16"/>
      <c r="R160" s="1" t="s">
        <v>2</v>
      </c>
      <c r="S160" s="146" t="str">
        <f>S109</f>
        <v xml:space="preserve"> </v>
      </c>
      <c r="T160" s="146"/>
      <c r="U160" s="146"/>
      <c r="V160" s="8"/>
      <c r="W160" s="46"/>
      <c r="X160" s="45"/>
      <c r="Y160" s="47"/>
      <c r="Z160" s="69"/>
    </row>
    <row r="161" spans="1:27" x14ac:dyDescent="0.2">
      <c r="Z161" s="69"/>
    </row>
    <row r="162" spans="1:27" ht="15.75" customHeight="1" x14ac:dyDescent="0.2">
      <c r="A162" s="59" t="s">
        <v>114</v>
      </c>
      <c r="B162" s="5" t="s">
        <v>142</v>
      </c>
      <c r="Z162" s="69"/>
    </row>
    <row r="163" spans="1:27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223" t="s">
        <v>126</v>
      </c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5"/>
    </row>
    <row r="164" spans="1:27" x14ac:dyDescent="0.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226" t="str">
        <f>IF(C24=0," ",C24)</f>
        <v xml:space="preserve"> </v>
      </c>
      <c r="O164" s="226"/>
      <c r="P164" s="226"/>
      <c r="Q164" s="226" t="str">
        <f>IF(C25=0," ",C25)</f>
        <v xml:space="preserve"> </v>
      </c>
      <c r="R164" s="226"/>
      <c r="S164" s="226"/>
      <c r="T164" s="226" t="str">
        <f>IF(C26=0," ",C26)</f>
        <v xml:space="preserve"> </v>
      </c>
      <c r="U164" s="226"/>
      <c r="V164" s="226"/>
      <c r="W164" s="226" t="str">
        <f>IF(C27=0," ",C27)</f>
        <v xml:space="preserve"> </v>
      </c>
      <c r="X164" s="226"/>
      <c r="Y164" s="226"/>
      <c r="Z164" s="25"/>
    </row>
    <row r="165" spans="1:27" ht="14.25" x14ac:dyDescent="0.2">
      <c r="A165" s="73" t="s">
        <v>62</v>
      </c>
      <c r="B165" s="227" t="s">
        <v>127</v>
      </c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8"/>
      <c r="N165" s="229" t="str">
        <f>IF($L$81=0," ",$L$81*2.31)</f>
        <v xml:space="preserve"> </v>
      </c>
      <c r="O165" s="109"/>
      <c r="P165" s="109"/>
      <c r="Q165" s="229" t="str">
        <f>IF($L$81=0," ",$L$81*2.31)</f>
        <v xml:space="preserve"> </v>
      </c>
      <c r="R165" s="109"/>
      <c r="S165" s="109"/>
      <c r="T165" s="229" t="str">
        <f>IF($L$81=0," ",$L$81*2.31)</f>
        <v xml:space="preserve"> </v>
      </c>
      <c r="U165" s="109"/>
      <c r="V165" s="109"/>
      <c r="W165" s="229" t="str">
        <f>IF($L$81=0," ",$L$81*2.31)</f>
        <v xml:space="preserve"> </v>
      </c>
      <c r="X165" s="109"/>
      <c r="Y165" s="109"/>
      <c r="Z165" s="25"/>
    </row>
    <row r="166" spans="1:27" ht="13.5" customHeight="1" x14ac:dyDescent="0.2">
      <c r="A166" s="73" t="s">
        <v>63</v>
      </c>
      <c r="B166" s="195" t="s">
        <v>128</v>
      </c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  <c r="M166" s="196"/>
      <c r="N166" s="193"/>
      <c r="O166" s="194"/>
      <c r="P166" s="194"/>
      <c r="Q166" s="193"/>
      <c r="R166" s="194"/>
      <c r="S166" s="194"/>
      <c r="T166" s="193"/>
      <c r="U166" s="194"/>
      <c r="V166" s="194"/>
      <c r="W166" s="193"/>
      <c r="X166" s="194"/>
      <c r="Y166" s="194"/>
      <c r="Z166" s="40"/>
    </row>
    <row r="167" spans="1:27" ht="14.25" x14ac:dyDescent="0.2">
      <c r="A167" s="73" t="s">
        <v>143</v>
      </c>
      <c r="B167" s="195" t="s">
        <v>129</v>
      </c>
      <c r="C167" s="195"/>
      <c r="D167" s="195"/>
      <c r="E167" s="195"/>
      <c r="F167" s="195"/>
      <c r="G167" s="195"/>
      <c r="H167" s="195"/>
      <c r="I167" s="195"/>
      <c r="J167" s="195"/>
      <c r="K167" s="195"/>
      <c r="L167" s="195"/>
      <c r="M167" s="196"/>
      <c r="N167" s="193"/>
      <c r="O167" s="194"/>
      <c r="P167" s="194"/>
      <c r="Q167" s="193"/>
      <c r="R167" s="194"/>
      <c r="S167" s="194"/>
      <c r="T167" s="193"/>
      <c r="U167" s="194"/>
      <c r="V167" s="194"/>
      <c r="W167" s="193"/>
      <c r="X167" s="194"/>
      <c r="Y167" s="194"/>
      <c r="Z167" s="40"/>
    </row>
    <row r="168" spans="1:27" ht="14.25" x14ac:dyDescent="0.2">
      <c r="A168" s="73" t="s">
        <v>144</v>
      </c>
      <c r="B168" s="195" t="s">
        <v>130</v>
      </c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6"/>
      <c r="N168" s="193"/>
      <c r="O168" s="194"/>
      <c r="P168" s="194"/>
      <c r="Q168" s="193"/>
      <c r="R168" s="194"/>
      <c r="S168" s="194"/>
      <c r="T168" s="193"/>
      <c r="U168" s="194"/>
      <c r="V168" s="194"/>
      <c r="W168" s="193"/>
      <c r="X168" s="194"/>
      <c r="Y168" s="194"/>
      <c r="Z168" s="40"/>
    </row>
    <row r="169" spans="1:27" ht="14.25" x14ac:dyDescent="0.2">
      <c r="A169" s="73" t="s">
        <v>102</v>
      </c>
      <c r="B169" s="195" t="s">
        <v>131</v>
      </c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6"/>
      <c r="N169" s="193"/>
      <c r="O169" s="194"/>
      <c r="P169" s="194"/>
      <c r="Q169" s="193"/>
      <c r="R169" s="194"/>
      <c r="S169" s="194"/>
      <c r="T169" s="193"/>
      <c r="U169" s="194"/>
      <c r="V169" s="194"/>
      <c r="W169" s="193"/>
      <c r="X169" s="194"/>
      <c r="Y169" s="194"/>
      <c r="Z169" s="40"/>
    </row>
    <row r="170" spans="1:27" x14ac:dyDescent="0.2">
      <c r="A170" s="65" t="s">
        <v>145</v>
      </c>
      <c r="B170" s="195" t="s">
        <v>132</v>
      </c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6"/>
      <c r="N170" s="193"/>
      <c r="O170" s="194"/>
      <c r="P170" s="194"/>
      <c r="Q170" s="193"/>
      <c r="R170" s="194"/>
      <c r="S170" s="194"/>
      <c r="T170" s="193"/>
      <c r="U170" s="194"/>
      <c r="V170" s="194"/>
      <c r="W170" s="193"/>
      <c r="X170" s="194"/>
      <c r="Y170" s="194"/>
      <c r="Z170" s="40"/>
    </row>
    <row r="171" spans="1:27" x14ac:dyDescent="0.2">
      <c r="A171" s="202" t="s">
        <v>146</v>
      </c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203"/>
      <c r="M171" s="204"/>
      <c r="N171" s="111" t="str">
        <f>IF(N165=" "," ",SUM(N165:P170))</f>
        <v xml:space="preserve"> </v>
      </c>
      <c r="O171" s="111"/>
      <c r="P171" s="77" t="s">
        <v>30</v>
      </c>
      <c r="Q171" s="111" t="str">
        <f>IF(Q165=" "," ",SUM(Q165:S170))</f>
        <v xml:space="preserve"> </v>
      </c>
      <c r="R171" s="111"/>
      <c r="S171" s="77" t="s">
        <v>30</v>
      </c>
      <c r="T171" s="111" t="str">
        <f>IF(T165=" "," ",SUM(T165:V170))</f>
        <v xml:space="preserve"> </v>
      </c>
      <c r="U171" s="111"/>
      <c r="V171" s="77" t="s">
        <v>30</v>
      </c>
      <c r="W171" s="111" t="str">
        <f>IF(W165=" "," ",SUM(W165:Y170))</f>
        <v xml:space="preserve"> </v>
      </c>
      <c r="X171" s="111"/>
      <c r="Y171" s="77" t="s">
        <v>30</v>
      </c>
      <c r="Z171" s="40"/>
    </row>
    <row r="172" spans="1:27" x14ac:dyDescent="0.2">
      <c r="A172" s="205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7"/>
      <c r="N172" s="111" t="str">
        <f>IF(N165=" "," ",N171/2.31)</f>
        <v xml:space="preserve"> </v>
      </c>
      <c r="O172" s="111"/>
      <c r="P172" s="77" t="s">
        <v>66</v>
      </c>
      <c r="Q172" s="111" t="str">
        <f>IF(Q165=" "," ",Q171/2.31)</f>
        <v xml:space="preserve"> </v>
      </c>
      <c r="R172" s="111"/>
      <c r="S172" s="77" t="s">
        <v>66</v>
      </c>
      <c r="T172" s="111" t="str">
        <f>IF(T165=" "," ",T171/2.31)</f>
        <v xml:space="preserve"> </v>
      </c>
      <c r="U172" s="111"/>
      <c r="V172" s="77" t="s">
        <v>66</v>
      </c>
      <c r="W172" s="111" t="str">
        <f>IF(W165=" "," ",W171/2.31)</f>
        <v xml:space="preserve"> </v>
      </c>
      <c r="X172" s="111"/>
      <c r="Y172" s="77" t="s">
        <v>66</v>
      </c>
      <c r="Z172" s="40"/>
    </row>
    <row r="173" spans="1:27" x14ac:dyDescent="0.2">
      <c r="A173" s="214" t="s">
        <v>147</v>
      </c>
      <c r="B173" s="227" t="s">
        <v>133</v>
      </c>
      <c r="C173" s="227"/>
      <c r="D173" s="227"/>
      <c r="E173" s="227"/>
      <c r="F173" s="227"/>
      <c r="G173" s="227"/>
      <c r="H173" s="227"/>
      <c r="I173" s="227"/>
      <c r="J173" s="227"/>
      <c r="K173" s="227"/>
      <c r="L173" s="227"/>
      <c r="M173" s="228"/>
      <c r="N173" s="213"/>
      <c r="O173" s="213"/>
      <c r="P173" s="77" t="s">
        <v>30</v>
      </c>
      <c r="Q173" s="212"/>
      <c r="R173" s="213"/>
      <c r="S173" s="77" t="s">
        <v>30</v>
      </c>
      <c r="T173" s="212"/>
      <c r="U173" s="213"/>
      <c r="V173" s="77" t="s">
        <v>30</v>
      </c>
      <c r="W173" s="212"/>
      <c r="X173" s="213"/>
      <c r="Y173" s="77" t="s">
        <v>30</v>
      </c>
      <c r="Z173" s="40"/>
    </row>
    <row r="174" spans="1:27" x14ac:dyDescent="0.2">
      <c r="A174" s="215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7"/>
      <c r="N174" s="111" t="str">
        <f>IF(N173=0," ",N173/2.31)</f>
        <v xml:space="preserve"> </v>
      </c>
      <c r="O174" s="111"/>
      <c r="P174" s="77" t="s">
        <v>66</v>
      </c>
      <c r="Q174" s="110" t="str">
        <f>IF(Q173=0," ",Q173/2.31)</f>
        <v xml:space="preserve"> </v>
      </c>
      <c r="R174" s="111"/>
      <c r="S174" s="77" t="s">
        <v>66</v>
      </c>
      <c r="T174" s="110" t="str">
        <f>IF(T173=0," ",T173/2.31)</f>
        <v xml:space="preserve"> </v>
      </c>
      <c r="U174" s="111"/>
      <c r="V174" s="77" t="s">
        <v>66</v>
      </c>
      <c r="W174" s="110" t="str">
        <f>IF(W173=0," ",W173/2.31)</f>
        <v xml:space="preserve"> </v>
      </c>
      <c r="X174" s="111"/>
      <c r="Y174" s="77" t="s">
        <v>66</v>
      </c>
      <c r="Z174" s="42"/>
      <c r="AA174" s="25"/>
    </row>
    <row r="175" spans="1:27" x14ac:dyDescent="0.2">
      <c r="A175" s="248" t="s">
        <v>148</v>
      </c>
      <c r="B175" s="227"/>
      <c r="C175" s="227"/>
      <c r="D175" s="227"/>
      <c r="E175" s="227"/>
      <c r="F175" s="227"/>
      <c r="G175" s="227"/>
      <c r="H175" s="227"/>
      <c r="I175" s="227"/>
      <c r="J175" s="227"/>
      <c r="K175" s="227"/>
      <c r="L175" s="227"/>
      <c r="M175" s="228"/>
      <c r="N175" s="111" t="str">
        <f>IF(N171=" "," ",SUM(N171,N173))</f>
        <v xml:space="preserve"> </v>
      </c>
      <c r="O175" s="111"/>
      <c r="P175" s="77" t="s">
        <v>30</v>
      </c>
      <c r="Q175" s="111" t="str">
        <f>IF(Q171=" "," ",SUM(Q171,Q173))</f>
        <v xml:space="preserve"> </v>
      </c>
      <c r="R175" s="111"/>
      <c r="S175" s="77" t="s">
        <v>30</v>
      </c>
      <c r="T175" s="111" t="str">
        <f>IF(T171=" "," ",SUM(T171,T173))</f>
        <v xml:space="preserve"> </v>
      </c>
      <c r="U175" s="111"/>
      <c r="V175" s="77" t="s">
        <v>30</v>
      </c>
      <c r="W175" s="111" t="str">
        <f>IF(W171=" "," ",SUM(W171,W173))</f>
        <v xml:space="preserve"> </v>
      </c>
      <c r="X175" s="111"/>
      <c r="Y175" s="77" t="s">
        <v>30</v>
      </c>
    </row>
    <row r="176" spans="1:27" x14ac:dyDescent="0.2">
      <c r="A176" s="205"/>
      <c r="B176" s="206"/>
      <c r="C176" s="206"/>
      <c r="D176" s="206"/>
      <c r="E176" s="206"/>
      <c r="F176" s="206"/>
      <c r="G176" s="206"/>
      <c r="H176" s="206"/>
      <c r="I176" s="206"/>
      <c r="J176" s="206"/>
      <c r="K176" s="206"/>
      <c r="L176" s="206"/>
      <c r="M176" s="207"/>
      <c r="N176" s="111" t="str">
        <f>IF(N175=" "," ",N175/2.31)</f>
        <v xml:space="preserve"> </v>
      </c>
      <c r="O176" s="111"/>
      <c r="P176" s="77" t="s">
        <v>66</v>
      </c>
      <c r="Q176" s="111" t="str">
        <f>IF(Q175=" "," ",Q175/2.31)</f>
        <v xml:space="preserve"> </v>
      </c>
      <c r="R176" s="111"/>
      <c r="S176" s="77" t="s">
        <v>66</v>
      </c>
      <c r="T176" s="111" t="str">
        <f>IF(T175=" "," ",T175/2.31)</f>
        <v xml:space="preserve"> </v>
      </c>
      <c r="U176" s="111"/>
      <c r="V176" s="77" t="s">
        <v>66</v>
      </c>
      <c r="W176" s="111" t="str">
        <f>IF(W175=" "," ",W175/2.31)</f>
        <v xml:space="preserve"> </v>
      </c>
      <c r="X176" s="111"/>
      <c r="Y176" s="77" t="s">
        <v>66</v>
      </c>
    </row>
    <row r="177" spans="1:30" x14ac:dyDescent="0.2">
      <c r="A177" s="214" t="s">
        <v>149</v>
      </c>
      <c r="B177" s="216" t="s">
        <v>136</v>
      </c>
      <c r="C177" s="217"/>
      <c r="D177" s="217"/>
      <c r="E177" s="217"/>
      <c r="F177" s="217"/>
      <c r="G177" s="217"/>
      <c r="H177" s="217"/>
      <c r="I177" s="217"/>
      <c r="J177" s="217"/>
      <c r="K177" s="217"/>
      <c r="L177" s="217"/>
      <c r="M177" s="218"/>
      <c r="N177" s="213"/>
      <c r="O177" s="213"/>
      <c r="P177" s="77" t="s">
        <v>30</v>
      </c>
      <c r="Q177" s="212"/>
      <c r="R177" s="213"/>
      <c r="S177" s="77" t="s">
        <v>30</v>
      </c>
      <c r="T177" s="212"/>
      <c r="U177" s="213"/>
      <c r="V177" s="77" t="s">
        <v>30</v>
      </c>
      <c r="W177" s="212"/>
      <c r="X177" s="213"/>
      <c r="Y177" s="77" t="s">
        <v>30</v>
      </c>
    </row>
    <row r="178" spans="1:30" ht="10.5" customHeight="1" x14ac:dyDescent="0.2">
      <c r="A178" s="215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20"/>
      <c r="N178" s="111" t="str">
        <f>IF(N177=0," ",N177/2.31)</f>
        <v xml:space="preserve"> </v>
      </c>
      <c r="O178" s="111"/>
      <c r="P178" s="77" t="s">
        <v>66</v>
      </c>
      <c r="Q178" s="110" t="str">
        <f>IF(Q177=0," ",Q177/2.31)</f>
        <v xml:space="preserve"> </v>
      </c>
      <c r="R178" s="111"/>
      <c r="S178" s="77" t="s">
        <v>66</v>
      </c>
      <c r="T178" s="110" t="str">
        <f>IF(T177=0," ",T177/2.31)</f>
        <v xml:space="preserve"> </v>
      </c>
      <c r="U178" s="111"/>
      <c r="V178" s="77" t="s">
        <v>66</v>
      </c>
      <c r="W178" s="110" t="str">
        <f>IF(W177=0," ",W177/2.31)</f>
        <v xml:space="preserve"> </v>
      </c>
      <c r="X178" s="111"/>
      <c r="Y178" s="77" t="s">
        <v>66</v>
      </c>
    </row>
    <row r="179" spans="1:30" x14ac:dyDescent="0.2">
      <c r="A179" s="208" t="s">
        <v>69</v>
      </c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109" t="str">
        <f>IF(N177=0," ",N177+N175)</f>
        <v xml:space="preserve"> </v>
      </c>
      <c r="O179" s="110"/>
      <c r="P179" s="77" t="s">
        <v>30</v>
      </c>
      <c r="Q179" s="111" t="str">
        <f>IF(Q177=0," ",Q177+Q175)</f>
        <v xml:space="preserve"> </v>
      </c>
      <c r="R179" s="111"/>
      <c r="S179" s="77" t="s">
        <v>30</v>
      </c>
      <c r="T179" s="110" t="str">
        <f>IF(T177=0," ",T177+T175)</f>
        <v xml:space="preserve"> </v>
      </c>
      <c r="U179" s="111"/>
      <c r="V179" s="77" t="s">
        <v>30</v>
      </c>
      <c r="W179" s="110" t="str">
        <f>IF(W177=0," ",W177+W175)</f>
        <v xml:space="preserve"> </v>
      </c>
      <c r="X179" s="111"/>
      <c r="Y179" s="77" t="s">
        <v>30</v>
      </c>
    </row>
    <row r="180" spans="1:30" x14ac:dyDescent="0.2">
      <c r="A180" s="210"/>
      <c r="B180" s="211"/>
      <c r="C180" s="211"/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109" t="str">
        <f>IF(N179=" "," ",N179/2.31)</f>
        <v xml:space="preserve"> </v>
      </c>
      <c r="O180" s="110"/>
      <c r="P180" s="88" t="s">
        <v>66</v>
      </c>
      <c r="Q180" s="111" t="str">
        <f>IF(Q179=" "," ",Q179/2.31)</f>
        <v xml:space="preserve"> </v>
      </c>
      <c r="R180" s="111"/>
      <c r="S180" s="77" t="s">
        <v>66</v>
      </c>
      <c r="T180" s="110" t="str">
        <f>IF(T179=" "," ",T179/2.31)</f>
        <v xml:space="preserve"> </v>
      </c>
      <c r="U180" s="111"/>
      <c r="V180" s="77" t="s">
        <v>66</v>
      </c>
      <c r="W180" s="110" t="str">
        <f>IF(W179=" "," ",W179/2.31)</f>
        <v xml:space="preserve"> </v>
      </c>
      <c r="X180" s="111"/>
      <c r="Y180" s="77" t="s">
        <v>66</v>
      </c>
    </row>
    <row r="181" spans="1:30" x14ac:dyDescent="0.2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3"/>
      <c r="O181" s="63"/>
      <c r="P181" s="64"/>
      <c r="Q181" s="63"/>
      <c r="R181" s="63"/>
      <c r="S181" s="64"/>
      <c r="T181" s="63"/>
      <c r="U181" s="63"/>
      <c r="V181" s="64"/>
      <c r="W181" s="63"/>
      <c r="X181" s="63"/>
      <c r="Y181" s="64"/>
    </row>
    <row r="182" spans="1:30" x14ac:dyDescent="0.2">
      <c r="A182" s="58" t="s">
        <v>68</v>
      </c>
      <c r="B182" s="183" t="s">
        <v>70</v>
      </c>
      <c r="C182" s="152"/>
      <c r="D182" s="152"/>
      <c r="E182" s="152"/>
      <c r="F182" s="152"/>
      <c r="G182" s="152"/>
      <c r="H182" s="221"/>
      <c r="I182" s="222"/>
      <c r="J182" s="183" t="s">
        <v>32</v>
      </c>
      <c r="K182" s="183"/>
      <c r="L182" s="221"/>
      <c r="M182" s="222"/>
      <c r="N182" s="183" t="s">
        <v>71</v>
      </c>
      <c r="O182" s="183"/>
      <c r="P182" s="222"/>
      <c r="Q182" s="222"/>
      <c r="R182" s="152" t="s">
        <v>72</v>
      </c>
      <c r="S182" s="152"/>
      <c r="T182" s="152"/>
      <c r="Z182" s="25"/>
      <c r="AA182" s="25"/>
      <c r="AB182" s="25"/>
      <c r="AC182" s="25"/>
      <c r="AD182" s="25"/>
    </row>
    <row r="183" spans="1:30" s="29" customFormat="1" ht="13.5" thickBot="1" x14ac:dyDescent="0.25">
      <c r="A183" s="85"/>
      <c r="B183" s="66"/>
      <c r="C183" s="78"/>
      <c r="D183" s="78"/>
      <c r="E183" s="78"/>
      <c r="F183" s="78"/>
      <c r="G183" s="78"/>
      <c r="H183" s="86"/>
      <c r="I183" s="74"/>
      <c r="J183" s="66"/>
      <c r="K183" s="66"/>
      <c r="L183" s="86"/>
      <c r="M183" s="74"/>
      <c r="N183" s="66"/>
      <c r="O183" s="66"/>
      <c r="P183" s="74"/>
      <c r="Q183" s="74"/>
      <c r="R183" s="78"/>
      <c r="S183" s="78"/>
      <c r="T183" s="78"/>
      <c r="Z183" s="31"/>
      <c r="AA183" s="31"/>
      <c r="AB183" s="31"/>
      <c r="AC183" s="31"/>
      <c r="AD183" s="31"/>
    </row>
    <row r="184" spans="1:30" ht="13.5" thickBot="1" x14ac:dyDescent="0.25">
      <c r="H184" s="84" t="s">
        <v>152</v>
      </c>
      <c r="N184" s="87"/>
      <c r="O184" s="5" t="s">
        <v>73</v>
      </c>
      <c r="Q184" s="87"/>
      <c r="R184" s="94" t="s">
        <v>74</v>
      </c>
      <c r="S184" s="95"/>
      <c r="T184" s="95"/>
      <c r="U184" s="95"/>
      <c r="V184" s="95"/>
      <c r="W184" s="95"/>
      <c r="X184" s="95"/>
      <c r="Y184" s="6"/>
      <c r="Z184" s="25"/>
      <c r="AA184" s="25"/>
      <c r="AB184" s="25"/>
      <c r="AC184" s="25"/>
      <c r="AD184" s="25"/>
    </row>
    <row r="185" spans="1:30" s="29" customFormat="1" x14ac:dyDescent="0.2">
      <c r="N185" s="31"/>
      <c r="Q185" s="31"/>
      <c r="R185" s="60"/>
      <c r="S185" s="60"/>
      <c r="T185" s="60"/>
      <c r="U185" s="60"/>
      <c r="V185" s="60"/>
      <c r="W185" s="60"/>
      <c r="X185" s="60"/>
      <c r="Y185" s="61"/>
      <c r="Z185" s="31"/>
      <c r="AA185" s="31"/>
      <c r="AB185" s="31"/>
      <c r="AC185" s="31"/>
      <c r="AD185" s="31"/>
    </row>
    <row r="186" spans="1:30" s="29" customFormat="1" ht="15.75" x14ac:dyDescent="0.2">
      <c r="A186" s="70" t="s">
        <v>134</v>
      </c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</row>
    <row r="187" spans="1:30" s="29" customFormat="1" ht="14.25" x14ac:dyDescent="0.2">
      <c r="A187" s="70" t="s">
        <v>135</v>
      </c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</row>
    <row r="189" spans="1:30" x14ac:dyDescent="0.2">
      <c r="A189" s="58" t="s">
        <v>137</v>
      </c>
      <c r="B189" s="5" t="s">
        <v>75</v>
      </c>
      <c r="Q189" s="44"/>
      <c r="W189" s="41"/>
      <c r="X189" s="41"/>
      <c r="Y189" s="41"/>
      <c r="Z189" s="25"/>
      <c r="AA189" s="25"/>
      <c r="AB189" s="25"/>
      <c r="AC189" s="25"/>
      <c r="AD189" s="25"/>
    </row>
    <row r="190" spans="1:30" x14ac:dyDescent="0.2">
      <c r="A190" s="96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8"/>
      <c r="Z190" s="25"/>
      <c r="AA190" s="25"/>
      <c r="AB190" s="25"/>
      <c r="AC190" s="25"/>
      <c r="AD190" s="25"/>
    </row>
    <row r="191" spans="1:30" x14ac:dyDescent="0.2">
      <c r="A191" s="99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1"/>
      <c r="Z191" s="25"/>
      <c r="AA191" s="25"/>
      <c r="AB191" s="25"/>
      <c r="AC191" s="25"/>
      <c r="AD191" s="25"/>
    </row>
    <row r="192" spans="1:30" x14ac:dyDescent="0.2">
      <c r="A192" s="99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1"/>
      <c r="Z192" s="25"/>
      <c r="AA192" s="25"/>
      <c r="AB192" s="25"/>
      <c r="AC192" s="25"/>
      <c r="AD192" s="25"/>
    </row>
    <row r="193" spans="1:30" x14ac:dyDescent="0.2">
      <c r="A193" s="102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4"/>
      <c r="Z193" s="25"/>
      <c r="AA193" s="25"/>
      <c r="AB193" s="25"/>
      <c r="AC193" s="25"/>
      <c r="AD193" s="25"/>
    </row>
    <row r="194" spans="1:30" s="29" customFormat="1" ht="21" customHeight="1" x14ac:dyDescent="0.2">
      <c r="A194" s="57"/>
    </row>
    <row r="195" spans="1:30" x14ac:dyDescent="0.2">
      <c r="B195" s="49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1"/>
    </row>
    <row r="196" spans="1:30" x14ac:dyDescent="0.2">
      <c r="B196" s="191" t="s">
        <v>76</v>
      </c>
      <c r="C196" s="183"/>
      <c r="D196" s="183"/>
      <c r="E196" s="183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83" t="s">
        <v>2</v>
      </c>
      <c r="V196" s="183"/>
      <c r="W196" s="159"/>
      <c r="X196" s="159"/>
      <c r="Y196" s="190"/>
    </row>
    <row r="197" spans="1:30" x14ac:dyDescent="0.2">
      <c r="B197" s="191" t="s">
        <v>77</v>
      </c>
      <c r="C197" s="183"/>
      <c r="D197" s="183"/>
      <c r="E197" s="183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83" t="s">
        <v>2</v>
      </c>
      <c r="V197" s="183"/>
      <c r="W197" s="159"/>
      <c r="X197" s="159"/>
      <c r="Y197" s="190"/>
    </row>
    <row r="198" spans="1:30" x14ac:dyDescent="0.2">
      <c r="B198" s="191" t="s">
        <v>78</v>
      </c>
      <c r="C198" s="183"/>
      <c r="D198" s="183"/>
      <c r="E198" s="183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83" t="s">
        <v>2</v>
      </c>
      <c r="V198" s="183"/>
      <c r="W198" s="159"/>
      <c r="X198" s="159"/>
      <c r="Y198" s="190"/>
    </row>
    <row r="199" spans="1:30" x14ac:dyDescent="0.2">
      <c r="B199" s="52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4"/>
    </row>
  </sheetData>
  <sheetProtection password="DC66" sheet="1" objects="1" scenarios="1" selectLockedCells="1"/>
  <protectedRanges>
    <protectedRange sqref="D3:O3 D4:Z4 S3:U3 X3:Z3 T5:V5 N5:P5 F5:J5 F6:J6 E8:F8 G9:Z9 E10:I10 M10:Q10 U10:Y10 B13:E18 F13:I19 J13:M18 N13:Q19 R13:U18 V13:Y19 G20:Y20 C24:E27 G24:I27 K24:N27" name="Range1"/>
  </protectedRanges>
  <mergeCells count="344">
    <mergeCell ref="P87:R87"/>
    <mergeCell ref="S87:U87"/>
    <mergeCell ref="V87:X87"/>
    <mergeCell ref="R70:T70"/>
    <mergeCell ref="U70:W70"/>
    <mergeCell ref="B60:N60"/>
    <mergeCell ref="B61:N61"/>
    <mergeCell ref="B62:N62"/>
    <mergeCell ref="O61:Q61"/>
    <mergeCell ref="B75:N75"/>
    <mergeCell ref="B67:N67"/>
    <mergeCell ref="B68:N68"/>
    <mergeCell ref="B69:N69"/>
    <mergeCell ref="B70:N70"/>
    <mergeCell ref="B71:N71"/>
    <mergeCell ref="B72:N72"/>
    <mergeCell ref="B73:N73"/>
    <mergeCell ref="B63:N63"/>
    <mergeCell ref="O63:Q63"/>
    <mergeCell ref="R63:T63"/>
    <mergeCell ref="U63:W63"/>
    <mergeCell ref="O69:Q69"/>
    <mergeCell ref="U66:W66"/>
    <mergeCell ref="O71:Q71"/>
    <mergeCell ref="W176:X176"/>
    <mergeCell ref="O31:R31"/>
    <mergeCell ref="A175:M176"/>
    <mergeCell ref="N175:O175"/>
    <mergeCell ref="Q175:R175"/>
    <mergeCell ref="T175:U175"/>
    <mergeCell ref="W175:X175"/>
    <mergeCell ref="W173:X173"/>
    <mergeCell ref="N174:O174"/>
    <mergeCell ref="Q174:R174"/>
    <mergeCell ref="T174:U174"/>
    <mergeCell ref="W174:X174"/>
    <mergeCell ref="W171:X171"/>
    <mergeCell ref="N172:O172"/>
    <mergeCell ref="Q172:R172"/>
    <mergeCell ref="T172:U172"/>
    <mergeCell ref="W172:X172"/>
    <mergeCell ref="A173:A174"/>
    <mergeCell ref="B173:M174"/>
    <mergeCell ref="N173:O173"/>
    <mergeCell ref="Q173:R173"/>
    <mergeCell ref="B111:Y144"/>
    <mergeCell ref="W169:Y169"/>
    <mergeCell ref="B170:M170"/>
    <mergeCell ref="T165:V165"/>
    <mergeCell ref="W165:Y165"/>
    <mergeCell ref="B166:M166"/>
    <mergeCell ref="N166:P166"/>
    <mergeCell ref="Q166:S166"/>
    <mergeCell ref="T166:V166"/>
    <mergeCell ref="W166:Y166"/>
    <mergeCell ref="N170:P170"/>
    <mergeCell ref="Q170:S170"/>
    <mergeCell ref="T170:V170"/>
    <mergeCell ref="W170:Y170"/>
    <mergeCell ref="B167:M167"/>
    <mergeCell ref="N167:P167"/>
    <mergeCell ref="Q167:S167"/>
    <mergeCell ref="T167:V167"/>
    <mergeCell ref="W167:Y167"/>
    <mergeCell ref="B168:M168"/>
    <mergeCell ref="N168:P168"/>
    <mergeCell ref="Q168:S168"/>
    <mergeCell ref="T168:V168"/>
    <mergeCell ref="W168:Y168"/>
    <mergeCell ref="B88:B89"/>
    <mergeCell ref="E87:G87"/>
    <mergeCell ref="R61:T61"/>
    <mergeCell ref="U61:W61"/>
    <mergeCell ref="C92:E92"/>
    <mergeCell ref="K86:L86"/>
    <mergeCell ref="K87:L87"/>
    <mergeCell ref="C86:D87"/>
    <mergeCell ref="C88:E88"/>
    <mergeCell ref="C89:E89"/>
    <mergeCell ref="E86:G86"/>
    <mergeCell ref="B64:N64"/>
    <mergeCell ref="B65:N65"/>
    <mergeCell ref="I83:K83"/>
    <mergeCell ref="H76:N76"/>
    <mergeCell ref="H77:N77"/>
    <mergeCell ref="V81:X81"/>
    <mergeCell ref="U82:W82"/>
    <mergeCell ref="O70:Q70"/>
    <mergeCell ref="M86:O86"/>
    <mergeCell ref="P86:R86"/>
    <mergeCell ref="S86:U86"/>
    <mergeCell ref="V86:X86"/>
    <mergeCell ref="M87:O87"/>
    <mergeCell ref="O72:Q72"/>
    <mergeCell ref="O73:Q73"/>
    <mergeCell ref="R69:T69"/>
    <mergeCell ref="U69:W69"/>
    <mergeCell ref="R71:T71"/>
    <mergeCell ref="R65:T65"/>
    <mergeCell ref="U65:W65"/>
    <mergeCell ref="O64:Q64"/>
    <mergeCell ref="O65:Q65"/>
    <mergeCell ref="O66:Q66"/>
    <mergeCell ref="U68:W68"/>
    <mergeCell ref="R66:T66"/>
    <mergeCell ref="U67:W67"/>
    <mergeCell ref="X76:Z77"/>
    <mergeCell ref="O75:Q75"/>
    <mergeCell ref="R75:T75"/>
    <mergeCell ref="U75:W75"/>
    <mergeCell ref="R74:T74"/>
    <mergeCell ref="U74:W74"/>
    <mergeCell ref="X75:Z75"/>
    <mergeCell ref="U197:V197"/>
    <mergeCell ref="H182:I182"/>
    <mergeCell ref="L182:M182"/>
    <mergeCell ref="P182:Q182"/>
    <mergeCell ref="W197:Y197"/>
    <mergeCell ref="W180:X180"/>
    <mergeCell ref="W177:X177"/>
    <mergeCell ref="T178:U178"/>
    <mergeCell ref="W178:X178"/>
    <mergeCell ref="N163:Y163"/>
    <mergeCell ref="N164:P164"/>
    <mergeCell ref="Q164:S164"/>
    <mergeCell ref="T164:V164"/>
    <mergeCell ref="W164:Y164"/>
    <mergeCell ref="B165:M165"/>
    <mergeCell ref="N165:P165"/>
    <mergeCell ref="Q165:S165"/>
    <mergeCell ref="B198:E198"/>
    <mergeCell ref="F196:T196"/>
    <mergeCell ref="F197:T197"/>
    <mergeCell ref="A171:M172"/>
    <mergeCell ref="N171:O171"/>
    <mergeCell ref="Q171:R171"/>
    <mergeCell ref="T171:U171"/>
    <mergeCell ref="A179:M180"/>
    <mergeCell ref="R182:T182"/>
    <mergeCell ref="B182:G182"/>
    <mergeCell ref="J182:K182"/>
    <mergeCell ref="N182:O182"/>
    <mergeCell ref="T173:U173"/>
    <mergeCell ref="N176:O176"/>
    <mergeCell ref="Q176:R176"/>
    <mergeCell ref="T176:U176"/>
    <mergeCell ref="U196:V196"/>
    <mergeCell ref="A177:A178"/>
    <mergeCell ref="B177:M178"/>
    <mergeCell ref="N177:O177"/>
    <mergeCell ref="Q177:R177"/>
    <mergeCell ref="T177:U177"/>
    <mergeCell ref="N178:O178"/>
    <mergeCell ref="Q178:R178"/>
    <mergeCell ref="W198:Y198"/>
    <mergeCell ref="F198:T198"/>
    <mergeCell ref="B196:E196"/>
    <mergeCell ref="B197:E197"/>
    <mergeCell ref="U198:V198"/>
    <mergeCell ref="L82:N82"/>
    <mergeCell ref="O74:Q74"/>
    <mergeCell ref="B74:N74"/>
    <mergeCell ref="T169:V169"/>
    <mergeCell ref="B169:M169"/>
    <mergeCell ref="N169:P169"/>
    <mergeCell ref="Q169:S169"/>
    <mergeCell ref="G82:I82"/>
    <mergeCell ref="B76:G77"/>
    <mergeCell ref="V83:X83"/>
    <mergeCell ref="H154:I154"/>
    <mergeCell ref="S160:U160"/>
    <mergeCell ref="M160:O160"/>
    <mergeCell ref="D160:I160"/>
    <mergeCell ref="U76:W77"/>
    <mergeCell ref="T179:U179"/>
    <mergeCell ref="W179:X179"/>
    <mergeCell ref="W196:Y196"/>
    <mergeCell ref="T180:U180"/>
    <mergeCell ref="O32:T32"/>
    <mergeCell ref="G27:I27"/>
    <mergeCell ref="G24:I24"/>
    <mergeCell ref="X32:Y32"/>
    <mergeCell ref="U32:W32"/>
    <mergeCell ref="R17:U17"/>
    <mergeCell ref="V17:Y17"/>
    <mergeCell ref="B31:N31"/>
    <mergeCell ref="G28:I28"/>
    <mergeCell ref="C28:E28"/>
    <mergeCell ref="B30:E30"/>
    <mergeCell ref="F17:I17"/>
    <mergeCell ref="J17:M17"/>
    <mergeCell ref="N17:Q17"/>
    <mergeCell ref="G23:I23"/>
    <mergeCell ref="B17:E17"/>
    <mergeCell ref="G25:I25"/>
    <mergeCell ref="G26:I26"/>
    <mergeCell ref="C24:E24"/>
    <mergeCell ref="C27:E27"/>
    <mergeCell ref="C25:E25"/>
    <mergeCell ref="V19:Y19"/>
    <mergeCell ref="F19:I19"/>
    <mergeCell ref="C23:E23"/>
    <mergeCell ref="N19:Q19"/>
    <mergeCell ref="B11:E12"/>
    <mergeCell ref="F11:I12"/>
    <mergeCell ref="B13:E13"/>
    <mergeCell ref="J11:M12"/>
    <mergeCell ref="N11:Q12"/>
    <mergeCell ref="V13:Y13"/>
    <mergeCell ref="F13:I13"/>
    <mergeCell ref="J13:M13"/>
    <mergeCell ref="B18:E18"/>
    <mergeCell ref="F18:I18"/>
    <mergeCell ref="J18:M18"/>
    <mergeCell ref="N18:Q18"/>
    <mergeCell ref="R18:U18"/>
    <mergeCell ref="R16:U16"/>
    <mergeCell ref="V16:Y16"/>
    <mergeCell ref="B15:E15"/>
    <mergeCell ref="V15:Y15"/>
    <mergeCell ref="R15:U15"/>
    <mergeCell ref="V18:Y18"/>
    <mergeCell ref="R11:U12"/>
    <mergeCell ref="V11:Y12"/>
    <mergeCell ref="G20:Y20"/>
    <mergeCell ref="K23:N23"/>
    <mergeCell ref="Q23:T23"/>
    <mergeCell ref="N16:Q16"/>
    <mergeCell ref="S3:U3"/>
    <mergeCell ref="X3:Z3"/>
    <mergeCell ref="D3:O3"/>
    <mergeCell ref="M10:Q10"/>
    <mergeCell ref="U10:Y10"/>
    <mergeCell ref="T5:V5"/>
    <mergeCell ref="E8:F8"/>
    <mergeCell ref="G9:Z9"/>
    <mergeCell ref="R13:U13"/>
    <mergeCell ref="B14:E14"/>
    <mergeCell ref="F14:I14"/>
    <mergeCell ref="J14:M14"/>
    <mergeCell ref="N14:Q14"/>
    <mergeCell ref="R14:U14"/>
    <mergeCell ref="V14:Y14"/>
    <mergeCell ref="N13:Q13"/>
    <mergeCell ref="E10:I10"/>
    <mergeCell ref="F5:J5"/>
    <mergeCell ref="F6:J6"/>
    <mergeCell ref="A6:E6"/>
    <mergeCell ref="A4:C4"/>
    <mergeCell ref="D4:Z4"/>
    <mergeCell ref="N5:P5"/>
    <mergeCell ref="B34:C34"/>
    <mergeCell ref="J34:L34"/>
    <mergeCell ref="B32:D32"/>
    <mergeCell ref="E32:G32"/>
    <mergeCell ref="H32:K32"/>
    <mergeCell ref="L32:M32"/>
    <mergeCell ref="C26:E26"/>
    <mergeCell ref="K24:N24"/>
    <mergeCell ref="K25:N25"/>
    <mergeCell ref="K26:N26"/>
    <mergeCell ref="K27:N27"/>
    <mergeCell ref="Q24:T24"/>
    <mergeCell ref="Q25:T25"/>
    <mergeCell ref="Q26:T26"/>
    <mergeCell ref="Q27:T27"/>
    <mergeCell ref="F15:I15"/>
    <mergeCell ref="J15:M15"/>
    <mergeCell ref="N15:Q15"/>
    <mergeCell ref="B16:E16"/>
    <mergeCell ref="F16:I16"/>
    <mergeCell ref="J16:M16"/>
    <mergeCell ref="J35:L35"/>
    <mergeCell ref="O35:Q35"/>
    <mergeCell ref="J36:L36"/>
    <mergeCell ref="M38:O38"/>
    <mergeCell ref="B41:Z43"/>
    <mergeCell ref="M44:O44"/>
    <mergeCell ref="R67:T67"/>
    <mergeCell ref="B47:Z49"/>
    <mergeCell ref="A109:C109"/>
    <mergeCell ref="D109:I109"/>
    <mergeCell ref="M109:O109"/>
    <mergeCell ref="S109:U109"/>
    <mergeCell ref="O67:Q67"/>
    <mergeCell ref="R62:T62"/>
    <mergeCell ref="B91:B92"/>
    <mergeCell ref="C91:E91"/>
    <mergeCell ref="G80:I80"/>
    <mergeCell ref="O80:Q80"/>
    <mergeCell ref="P84:R84"/>
    <mergeCell ref="C81:F81"/>
    <mergeCell ref="G81:I81"/>
    <mergeCell ref="U71:W71"/>
    <mergeCell ref="S58:U58"/>
    <mergeCell ref="M58:O58"/>
    <mergeCell ref="L81:N81"/>
    <mergeCell ref="O76:Q77"/>
    <mergeCell ref="R76:T77"/>
    <mergeCell ref="D58:I58"/>
    <mergeCell ref="O62:Q62"/>
    <mergeCell ref="L154:M154"/>
    <mergeCell ref="E155:F155"/>
    <mergeCell ref="I155:J155"/>
    <mergeCell ref="B151:Y152"/>
    <mergeCell ref="H153:I153"/>
    <mergeCell ref="L153:M153"/>
    <mergeCell ref="X62:Z62"/>
    <mergeCell ref="A58:C58"/>
    <mergeCell ref="U62:W62"/>
    <mergeCell ref="U60:W60"/>
    <mergeCell ref="B66:N66"/>
    <mergeCell ref="R60:T60"/>
    <mergeCell ref="U72:W72"/>
    <mergeCell ref="R73:T73"/>
    <mergeCell ref="U73:W73"/>
    <mergeCell ref="O68:Q68"/>
    <mergeCell ref="R64:T64"/>
    <mergeCell ref="U64:W64"/>
    <mergeCell ref="R68:T68"/>
    <mergeCell ref="A1:Z2"/>
    <mergeCell ref="R72:T72"/>
    <mergeCell ref="B19:E19"/>
    <mergeCell ref="R184:X184"/>
    <mergeCell ref="A190:Y193"/>
    <mergeCell ref="X60:Z60"/>
    <mergeCell ref="X61:Z61"/>
    <mergeCell ref="N180:O180"/>
    <mergeCell ref="Q180:R180"/>
    <mergeCell ref="O60:Q60"/>
    <mergeCell ref="X63:Z63"/>
    <mergeCell ref="X64:Z64"/>
    <mergeCell ref="X65:Z65"/>
    <mergeCell ref="X66:Z66"/>
    <mergeCell ref="X67:Z67"/>
    <mergeCell ref="X68:Z68"/>
    <mergeCell ref="X69:Z69"/>
    <mergeCell ref="X70:Z70"/>
    <mergeCell ref="X71:Z71"/>
    <mergeCell ref="X72:Z72"/>
    <mergeCell ref="X73:Z73"/>
    <mergeCell ref="X74:Z74"/>
    <mergeCell ref="N179:O179"/>
    <mergeCell ref="Q179:R179"/>
  </mergeCells>
  <phoneticPr fontId="0" type="noConversion"/>
  <dataValidations count="1">
    <dataValidation type="list" allowBlank="1" showInputMessage="1" showErrorMessage="1" sqref="O31:R31" xr:uid="{00000000-0002-0000-0000-000000000000}">
      <formula1>$F$52:$F$55</formula1>
    </dataValidation>
  </dataValidations>
  <pageMargins left="0.25" right="0.25" top="0.75" bottom="0.75" header="0.3" footer="0.3"/>
  <pageSetup orientation="portrait" horizontalDpi="200" verticalDpi="200" r:id="rId1"/>
  <headerFooter alignWithMargins="0">
    <oddHeader>&amp;L&amp;8&amp;G&amp;C
&amp;R&amp;8MD-ENG-441A
04/2020
Sheet &amp;P of &amp;N</oddHeader>
  </headerFooter>
  <ignoredErrors>
    <ignoredError sqref="B182:G182 J182:K182 N182:O182 Q182:IV182" numberStoredAsText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143AD9-0F2D-47E0-8E8E-2E57AEDE70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AD2C7-9ECC-40F7-9AE0-9D835CD9D2FC}">
  <ds:schemaRefs>
    <ds:schemaRef ds:uri="9e9cc577-1c42-4ca9-b526-dc9ef4f3583b"/>
    <ds:schemaRef ds:uri="http://purl.org/dc/elements/1.1/"/>
    <ds:schemaRef ds:uri="http://schemas.microsoft.com/office/2006/metadata/properties"/>
    <ds:schemaRef ds:uri="fc42cbfa-5a00-4c34-a641-8631d52a3b08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2BCDCB-33A9-4B86-B2C9-FE299295B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judith.howard</dc:creator>
  <cp:lastModifiedBy>Fortiz, Rebeca - NRCS, Annapolis, MD</cp:lastModifiedBy>
  <cp:lastPrinted>2011-03-29T15:04:54Z</cp:lastPrinted>
  <dcterms:created xsi:type="dcterms:W3CDTF">2009-01-16T20:04:39Z</dcterms:created>
  <dcterms:modified xsi:type="dcterms:W3CDTF">2021-04-12T21:34:20Z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0x010100130DE81FE51F2B4E923035298591B0DB</vt:lpwstr>
  </property>
</Properties>
</file>