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15" documentId="11_F85B1F220EE73035F1A96C94456323503F232B57" xr6:coauthVersionLast="44" xr6:coauthVersionMax="44" xr10:uidLastSave="{74A9F472-17CD-4D7B-BA01-35D814FCCB93}"/>
  <bookViews>
    <workbookView xWindow="22932" yWindow="-2580" windowWidth="23256" windowHeight="14160" xr2:uid="{00000000-000D-0000-FFFF-FFFF00000000}"/>
  </bookViews>
  <sheets>
    <sheet name="Sheet1" sheetId="1" r:id="rId1"/>
    <sheet name="Sheet2" sheetId="2" r:id="rId2"/>
    <sheet name="Sheet3" sheetId="3" r:id="rId3"/>
  </sheets>
  <definedNames>
    <definedName name="kWh_yr">Sheet2!$A$4:$A$6</definedName>
    <definedName name="_xlnm.Print_Area" localSheetId="0">Sheet1!$A$1:$X$30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 i="1" l="1"/>
  <c r="T14" i="1" l="1"/>
  <c r="Q14" i="1"/>
  <c r="M14" i="1"/>
  <c r="K14" i="1"/>
  <c r="O13" i="1" l="1"/>
  <c r="V16" i="1"/>
  <c r="V15" i="1"/>
  <c r="V14" i="1"/>
  <c r="V12" i="1"/>
  <c r="V13" i="1"/>
  <c r="O16" i="1"/>
  <c r="O15" i="1"/>
  <c r="O14" i="1"/>
  <c r="V18" i="1" l="1"/>
  <c r="O28" i="1" s="1"/>
  <c r="O18" i="1"/>
  <c r="O30" i="1" s="1"/>
</calcChain>
</file>

<file path=xl/sharedStrings.xml><?xml version="1.0" encoding="utf-8"?>
<sst xmlns="http://schemas.openxmlformats.org/spreadsheetml/2006/main" count="80" uniqueCount="64">
  <si>
    <t>Producer</t>
  </si>
  <si>
    <t>Date</t>
  </si>
  <si>
    <t>Energy Cost Efficiency Worksheet</t>
  </si>
  <si>
    <t>Step 1 - Enter estimated annual energy savings and calculate Value Ratio.</t>
  </si>
  <si>
    <t>Enter estimated savings only for the energy measures which the producer has made application to implement in the schedule of operations. Note that the Agricultural Energy Management Plan (AgEMP) or another ASABE S612- compliant on-farm energy audit may have evaluated or recommended more measures than the producer wishes to implement. Exclude estimated savings for measures that are not planned.</t>
  </si>
  <si>
    <t>Savings Entry Table</t>
  </si>
  <si>
    <t>Source</t>
  </si>
  <si>
    <t>Diesel (No. 2)</t>
  </si>
  <si>
    <t>Electricity</t>
  </si>
  <si>
    <t>Natural Gas</t>
  </si>
  <si>
    <t>Propane</t>
  </si>
  <si>
    <t>Energy Savings Enter Savings</t>
  </si>
  <si>
    <t>Data entry</t>
  </si>
  <si>
    <t>Calculated value</t>
  </si>
  <si>
    <t>Unit</t>
  </si>
  <si>
    <t>gal/yr</t>
  </si>
  <si>
    <t>kWh/yr</t>
  </si>
  <si>
    <t>cord/yr</t>
  </si>
  <si>
    <t>Value</t>
  </si>
  <si>
    <t>$/gal</t>
  </si>
  <si>
    <t>$/kWh</t>
  </si>
  <si>
    <t>$/cord</t>
  </si>
  <si>
    <t>Year 1 Value</t>
  </si>
  <si>
    <t>($/yr)</t>
  </si>
  <si>
    <t>Energy Content</t>
  </si>
  <si>
    <t>Btu/gal</t>
  </si>
  <si>
    <t>Btu/kWh</t>
  </si>
  <si>
    <t>Btu/cord</t>
  </si>
  <si>
    <t>(MMBtu/yr)</t>
  </si>
  <si>
    <t>Year 1       Est. Gain</t>
  </si>
  <si>
    <t>Est. Year 1 Value:</t>
  </si>
  <si>
    <t>Est. Year 1 Gain:</t>
  </si>
  <si>
    <t>[1]</t>
  </si>
  <si>
    <t>[2]</t>
  </si>
  <si>
    <t>Enter savings value to match units used in energy report.</t>
  </si>
  <si>
    <t>Cord wood is used as a proxy for all solid biomass energy sources (corn, wood chips, etc.)</t>
  </si>
  <si>
    <t>Est. Year 1 Value Ratio:</t>
  </si>
  <si>
    <t>$/MMBtu</t>
  </si>
  <si>
    <t>(ranking basis)</t>
  </si>
  <si>
    <t>Estimated energy cost efficiency:</t>
  </si>
  <si>
    <t>Project Installation Cost Estimate:</t>
  </si>
  <si>
    <t>Step 2 - Enter estimated project costs and calculate Cost Ratio.</t>
  </si>
  <si>
    <r>
      <t>Enter the f</t>
    </r>
    <r>
      <rPr>
        <sz val="11"/>
        <color rgb="FF4D4D4D"/>
        <rFont val="Arial"/>
        <family val="2"/>
      </rPr>
      <t>ull estima</t>
    </r>
    <r>
      <rPr>
        <sz val="11"/>
        <color rgb="FF1F1F1F"/>
        <rFont val="Arial"/>
        <family val="2"/>
      </rPr>
      <t xml:space="preserve">ted </t>
    </r>
    <r>
      <rPr>
        <sz val="11"/>
        <color rgb="FF363636"/>
        <rFont val="Arial"/>
        <family val="2"/>
      </rPr>
      <t xml:space="preserve">Project Cost only for the measures the producer </t>
    </r>
    <r>
      <rPr>
        <sz val="11"/>
        <color rgb="FF4D4D4D"/>
        <rFont val="Arial"/>
        <family val="2"/>
      </rPr>
      <t xml:space="preserve">plans </t>
    </r>
    <r>
      <rPr>
        <sz val="11"/>
        <color rgb="FF363636"/>
        <rFont val="Arial"/>
        <family val="2"/>
      </rPr>
      <t xml:space="preserve">to </t>
    </r>
    <r>
      <rPr>
        <sz val="11"/>
        <color rgb="FF4D4D4D"/>
        <rFont val="Arial"/>
        <family val="2"/>
      </rPr>
      <t xml:space="preserve">implement with </t>
    </r>
    <r>
      <rPr>
        <sz val="11"/>
        <color rgb="FF363636"/>
        <rFont val="Arial"/>
        <family val="2"/>
      </rPr>
      <t xml:space="preserve">this contract. Do not </t>
    </r>
    <r>
      <rPr>
        <sz val="11"/>
        <color rgb="FF1F1F1F"/>
        <rFont val="Arial"/>
        <family val="2"/>
      </rPr>
      <t>deduct r</t>
    </r>
    <r>
      <rPr>
        <sz val="11"/>
        <color rgb="FF4D4D4D"/>
        <rFont val="Arial"/>
        <family val="2"/>
      </rPr>
      <t xml:space="preserve">ebates </t>
    </r>
    <r>
      <rPr>
        <sz val="11"/>
        <color rgb="FF363636"/>
        <rFont val="Arial"/>
        <family val="2"/>
      </rPr>
      <t xml:space="preserve">that the producer may </t>
    </r>
    <r>
      <rPr>
        <sz val="11"/>
        <color rgb="FF1F1F1F"/>
        <rFont val="Arial"/>
        <family val="2"/>
      </rPr>
      <t>rec</t>
    </r>
    <r>
      <rPr>
        <sz val="11"/>
        <color rgb="FF4D4D4D"/>
        <rFont val="Arial"/>
        <family val="2"/>
      </rPr>
      <t>e</t>
    </r>
    <r>
      <rPr>
        <sz val="11"/>
        <color rgb="FF1F1F1F"/>
        <rFont val="Arial"/>
        <family val="2"/>
      </rPr>
      <t>i</t>
    </r>
    <r>
      <rPr>
        <sz val="11"/>
        <color rgb="FF4D4D4D"/>
        <rFont val="Arial"/>
        <family val="2"/>
      </rPr>
      <t xml:space="preserve">ve </t>
    </r>
    <r>
      <rPr>
        <sz val="11"/>
        <color rgb="FF363636"/>
        <rFont val="Arial"/>
        <family val="2"/>
      </rPr>
      <t xml:space="preserve">such </t>
    </r>
    <r>
      <rPr>
        <sz val="11"/>
        <color rgb="FF4D4D4D"/>
        <rFont val="Arial"/>
        <family val="2"/>
      </rPr>
      <t xml:space="preserve">as; </t>
    </r>
    <r>
      <rPr>
        <sz val="11"/>
        <color rgb="FF363636"/>
        <rFont val="Arial"/>
        <family val="2"/>
      </rPr>
      <t xml:space="preserve">EQIP funding, tax </t>
    </r>
    <r>
      <rPr>
        <sz val="11"/>
        <color rgb="FF4D4D4D"/>
        <rFont val="Arial"/>
        <family val="2"/>
      </rPr>
      <t>credi</t>
    </r>
    <r>
      <rPr>
        <sz val="11"/>
        <color rgb="FF1F1F1F"/>
        <rFont val="Arial"/>
        <family val="2"/>
      </rPr>
      <t>t</t>
    </r>
    <r>
      <rPr>
        <sz val="11"/>
        <color rgb="FF4D4D4D"/>
        <rFont val="Arial"/>
        <family val="2"/>
      </rPr>
      <t xml:space="preserve">s, </t>
    </r>
    <r>
      <rPr>
        <sz val="11"/>
        <color rgb="FF363636"/>
        <rFont val="Arial"/>
        <family val="2"/>
      </rPr>
      <t>uti</t>
    </r>
    <r>
      <rPr>
        <sz val="11"/>
        <color rgb="FF0F0F0F"/>
        <rFont val="Arial"/>
        <family val="2"/>
      </rPr>
      <t>l</t>
    </r>
    <r>
      <rPr>
        <sz val="11"/>
        <color rgb="FF4D4D4D"/>
        <rFont val="Arial"/>
        <family val="2"/>
      </rPr>
      <t xml:space="preserve">ity </t>
    </r>
    <r>
      <rPr>
        <sz val="11"/>
        <color rgb="FF363636"/>
        <rFont val="Arial"/>
        <family val="2"/>
      </rPr>
      <t xml:space="preserve">incentives, </t>
    </r>
    <r>
      <rPr>
        <sz val="11"/>
        <color rgb="FF4D4D4D"/>
        <rFont val="Arial"/>
        <family val="2"/>
      </rPr>
      <t>etc.</t>
    </r>
  </si>
  <si>
    <r>
      <t xml:space="preserve">Est. Annual Energy Savings </t>
    </r>
    <r>
      <rPr>
        <vertAlign val="superscript"/>
        <sz val="11"/>
        <color theme="1"/>
        <rFont val="Calibri"/>
        <family val="2"/>
        <scheme val="minor"/>
      </rPr>
      <t>[1]</t>
    </r>
  </si>
  <si>
    <r>
      <t xml:space="preserve">Wood </t>
    </r>
    <r>
      <rPr>
        <vertAlign val="superscript"/>
        <sz val="11"/>
        <color theme="1"/>
        <rFont val="Calibri"/>
        <family val="2"/>
        <scheme val="minor"/>
      </rPr>
      <t>[3]</t>
    </r>
  </si>
  <si>
    <r>
      <t xml:space="preserve">Rate Basis </t>
    </r>
    <r>
      <rPr>
        <vertAlign val="superscript"/>
        <sz val="11"/>
        <color theme="1"/>
        <rFont val="Calibri"/>
        <family val="2"/>
        <scheme val="minor"/>
      </rPr>
      <t>[2]</t>
    </r>
  </si>
  <si>
    <t>[3]</t>
  </si>
  <si>
    <t>The rate basis for each energy souce can be obtained from the AgEMP</t>
  </si>
  <si>
    <t>For example, an AgEMP might recommend lighting upgrades for three poultry houses.  If the producer only wants to upgrade lighting in one house, then you will need to identify the savings associated with that single house. (The energy report should clearly indicate the savings associated with such easily separated measures. If not, contact the energy analyst responsible for the report to clarify the information.)</t>
  </si>
  <si>
    <t>If the measures are part of a recent AgEMP-HQ (CAP 122) or AgEMP-Landscape (CAP 124), the Table 1 Summary in the report will display all evaluated measures with a simple pay-back (SPB) of 10 years or less.  Measures with a SPB of more than 10 years can also be evaluated and recommended by the auditor even if those measures are not included in Table 1.  If the producer chooses to implement measures that are recommended in the audit but not listed in Table 1, the energy savings of those measures will need to be determined so their savings can also be entered in the Savings Entry Table.</t>
  </si>
  <si>
    <t>Btu/CCF</t>
  </si>
  <si>
    <t>CCF/yr</t>
  </si>
  <si>
    <t>$/CCF</t>
  </si>
  <si>
    <t>Completed by:</t>
  </si>
  <si>
    <t>Nat'l Gas</t>
  </si>
  <si>
    <t>Rate Basis</t>
  </si>
  <si>
    <t>&lt;select&gt;</t>
  </si>
  <si>
    <t xml:space="preserve"> </t>
  </si>
  <si>
    <t>MCF/yr</t>
  </si>
  <si>
    <t>$/MCF</t>
  </si>
  <si>
    <t>Btu/MCF</t>
  </si>
  <si>
    <t>therm/yr</t>
  </si>
  <si>
    <t>$/therm</t>
  </si>
  <si>
    <t>Btu/therm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</si>
</sst>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0_);_(* \(#,##0.000\);_(* &quot;-&quot;???_);_(@_)"/>
    <numFmt numFmtId="165" formatCode="&quot;$&quot;#,##0.00"/>
    <numFmt numFmtId="166" formatCode="0.0"/>
    <numFmt numFmtId="167" formatCode="#,##0.0_);\(#,##0.0\)"/>
  </numFmts>
  <fonts count="15" x14ac:knownFonts="1">
    <font>
      <sz val="11"/>
      <color theme="1"/>
      <name val="Calibri"/>
      <family val="2"/>
      <scheme val="minor"/>
    </font>
    <font>
      <sz val="11"/>
      <color theme="1"/>
      <name val="Calibri"/>
      <family val="2"/>
      <scheme val="minor"/>
    </font>
    <font>
      <b/>
      <sz val="12"/>
      <color theme="1"/>
      <name val="Calibri"/>
      <family val="2"/>
      <scheme val="minor"/>
    </font>
    <font>
      <b/>
      <sz val="16"/>
      <color theme="1"/>
      <name val="Calibri"/>
      <family val="2"/>
      <scheme val="minor"/>
    </font>
    <font>
      <u/>
      <sz val="11"/>
      <color theme="1"/>
      <name val="Calibri"/>
      <family val="2"/>
      <scheme val="minor"/>
    </font>
    <font>
      <sz val="11"/>
      <color rgb="FF4D4D4D"/>
      <name val="Arial"/>
      <family val="2"/>
    </font>
    <font>
      <sz val="11"/>
      <color rgb="FF1F1F1F"/>
      <name val="Arial"/>
      <family val="2"/>
    </font>
    <font>
      <sz val="11"/>
      <color rgb="FF363636"/>
      <name val="Arial"/>
      <family val="2"/>
    </font>
    <font>
      <sz val="11"/>
      <color rgb="FF0F0F0F"/>
      <name val="Arial"/>
      <family val="2"/>
    </font>
    <font>
      <vertAlign val="superscript"/>
      <sz val="11"/>
      <color theme="1"/>
      <name val="Calibri"/>
      <family val="2"/>
      <scheme val="minor"/>
    </font>
    <font>
      <sz val="12"/>
      <color theme="1"/>
      <name val="Calibri"/>
      <family val="2"/>
      <scheme val="minor"/>
    </font>
    <font>
      <sz val="12"/>
      <name val="Calibri"/>
      <family val="2"/>
      <scheme val="minor"/>
    </font>
    <font>
      <sz val="11"/>
      <name val="Garamond"/>
      <family val="1"/>
    </font>
    <font>
      <sz val="11"/>
      <name val="Calibri"/>
      <family val="2"/>
      <scheme val="minor"/>
    </font>
    <font>
      <sz val="10"/>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top style="dashed">
        <color indexed="64"/>
      </top>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s>
  <cellStyleXfs count="4">
    <xf numFmtId="0" fontId="0" fillId="0" borderId="0"/>
    <xf numFmtId="44" fontId="1" fillId="0" borderId="0" applyFont="0" applyFill="0" applyBorder="0" applyAlignment="0" applyProtection="0"/>
    <xf numFmtId="0" fontId="1" fillId="0" borderId="0"/>
    <xf numFmtId="41" fontId="12" fillId="0" borderId="0"/>
  </cellStyleXfs>
  <cellXfs count="92">
    <xf numFmtId="0" fontId="0" fillId="0" borderId="0" xfId="0"/>
    <xf numFmtId="0" fontId="2" fillId="0" borderId="2" xfId="2" applyFont="1" applyBorder="1" applyAlignment="1">
      <alignment horizontal="center"/>
    </xf>
    <xf numFmtId="0" fontId="2" fillId="0" borderId="3" xfId="2" applyFont="1" applyBorder="1" applyAlignment="1">
      <alignment horizontal="centerContinuous"/>
    </xf>
    <xf numFmtId="0" fontId="2" fillId="0" borderId="5" xfId="2" applyFont="1" applyBorder="1" applyAlignment="1">
      <alignment horizontal="centerContinuous"/>
    </xf>
    <xf numFmtId="0" fontId="10" fillId="0" borderId="5" xfId="2" applyFont="1" applyBorder="1" applyAlignment="1">
      <alignment horizontal="centerContinuous"/>
    </xf>
    <xf numFmtId="0" fontId="10" fillId="0" borderId="1" xfId="2" applyFont="1" applyBorder="1" applyAlignment="1">
      <alignment horizontal="center"/>
    </xf>
    <xf numFmtId="0" fontId="10" fillId="0" borderId="2" xfId="2" applyFont="1" applyBorder="1" applyAlignment="1">
      <alignment horizontal="center"/>
    </xf>
    <xf numFmtId="0" fontId="11" fillId="0" borderId="8" xfId="2" applyNumberFormat="1" applyFont="1" applyFill="1" applyBorder="1" applyAlignment="1">
      <alignment vertical="top"/>
    </xf>
    <xf numFmtId="164" fontId="11" fillId="0" borderId="9" xfId="2" applyNumberFormat="1" applyFont="1" applyFill="1" applyBorder="1" applyAlignment="1" applyProtection="1">
      <alignment vertical="top"/>
    </xf>
    <xf numFmtId="0" fontId="11" fillId="0" borderId="10" xfId="2" applyNumberFormat="1" applyFont="1" applyFill="1" applyBorder="1" applyAlignment="1">
      <alignment vertical="top"/>
    </xf>
    <xf numFmtId="41" fontId="13" fillId="0" borderId="9" xfId="2" applyNumberFormat="1" applyFont="1" applyFill="1" applyBorder="1" applyAlignment="1">
      <alignment vertical="top"/>
    </xf>
    <xf numFmtId="164" fontId="11" fillId="0" borderId="11" xfId="2" applyNumberFormat="1" applyFont="1" applyFill="1" applyBorder="1" applyAlignment="1" applyProtection="1">
      <alignment vertical="top"/>
    </xf>
    <xf numFmtId="0" fontId="11" fillId="0" borderId="12" xfId="2" applyNumberFormat="1" applyFont="1" applyFill="1" applyBorder="1" applyAlignment="1">
      <alignment vertical="top"/>
    </xf>
    <xf numFmtId="41" fontId="13" fillId="0" borderId="11" xfId="2" applyNumberFormat="1" applyFont="1" applyFill="1" applyBorder="1" applyAlignment="1">
      <alignment vertical="top"/>
    </xf>
    <xf numFmtId="0" fontId="11" fillId="0" borderId="13" xfId="2" applyNumberFormat="1" applyFont="1" applyFill="1" applyBorder="1" applyAlignment="1">
      <alignment vertical="top"/>
    </xf>
    <xf numFmtId="43" fontId="11" fillId="0" borderId="14" xfId="2" applyNumberFormat="1" applyFont="1" applyFill="1" applyBorder="1" applyAlignment="1" applyProtection="1">
      <alignment vertical="top"/>
    </xf>
    <xf numFmtId="0" fontId="11" fillId="0" borderId="15" xfId="2" applyNumberFormat="1" applyFont="1" applyFill="1" applyBorder="1" applyAlignment="1">
      <alignment vertical="top"/>
    </xf>
    <xf numFmtId="41" fontId="13" fillId="0" borderId="14" xfId="2" applyNumberFormat="1" applyFont="1" applyFill="1" applyBorder="1" applyAlignment="1">
      <alignment vertical="top"/>
    </xf>
    <xf numFmtId="0" fontId="11" fillId="0" borderId="16" xfId="2" applyNumberFormat="1" applyFont="1" applyFill="1" applyBorder="1" applyAlignment="1">
      <alignment vertical="top"/>
    </xf>
    <xf numFmtId="164" fontId="11" fillId="0" borderId="17" xfId="2" applyNumberFormat="1" applyFont="1" applyFill="1" applyBorder="1" applyAlignment="1" applyProtection="1">
      <alignment vertical="top"/>
    </xf>
    <xf numFmtId="0" fontId="11" fillId="0" borderId="18" xfId="2" applyNumberFormat="1" applyFont="1" applyFill="1" applyBorder="1" applyAlignment="1">
      <alignment vertical="top"/>
    </xf>
    <xf numFmtId="41" fontId="13" fillId="0" borderId="17" xfId="2" applyNumberFormat="1" applyFont="1" applyFill="1" applyBorder="1" applyAlignment="1">
      <alignment vertical="top"/>
    </xf>
    <xf numFmtId="165" fontId="0" fillId="3" borderId="3" xfId="0" applyNumberFormat="1" applyFill="1" applyBorder="1" applyAlignment="1" applyProtection="1">
      <alignment horizontal="center"/>
      <protection locked="0"/>
    </xf>
    <xf numFmtId="165" fontId="0" fillId="3" borderId="5" xfId="0" applyNumberFormat="1" applyFill="1" applyBorder="1" applyAlignment="1" applyProtection="1">
      <alignment horizontal="center"/>
      <protection locked="0"/>
    </xf>
    <xf numFmtId="0" fontId="0" fillId="3" borderId="1" xfId="0" applyFill="1" applyBorder="1" applyAlignment="1" applyProtection="1">
      <alignment horizontal="left"/>
      <protection locked="0"/>
    </xf>
    <xf numFmtId="37" fontId="0" fillId="5" borderId="2" xfId="0" applyNumberFormat="1" applyFill="1" applyBorder="1" applyAlignment="1" applyProtection="1">
      <alignment horizontal="right"/>
    </xf>
    <xf numFmtId="0" fontId="0" fillId="3" borderId="3" xfId="0" applyFill="1" applyBorder="1" applyAlignment="1" applyProtection="1">
      <alignment horizontal="left"/>
      <protection locked="0"/>
    </xf>
    <xf numFmtId="0" fontId="0" fillId="3" borderId="5" xfId="0" applyFill="1" applyBorder="1" applyAlignment="1" applyProtection="1">
      <alignment horizontal="left"/>
      <protection locked="0"/>
    </xf>
    <xf numFmtId="167" fontId="0" fillId="3" borderId="3" xfId="0" applyNumberFormat="1" applyFill="1" applyBorder="1" applyAlignment="1" applyProtection="1">
      <alignment horizontal="right" wrapText="1"/>
      <protection locked="0"/>
    </xf>
    <xf numFmtId="167" fontId="0" fillId="3" borderId="4" xfId="0" applyNumberFormat="1" applyFill="1" applyBorder="1" applyAlignment="1" applyProtection="1">
      <alignment horizontal="right" wrapText="1"/>
      <protection locked="0"/>
    </xf>
    <xf numFmtId="167" fontId="0" fillId="3" borderId="5" xfId="0" applyNumberFormat="1" applyFill="1" applyBorder="1" applyAlignment="1" applyProtection="1">
      <alignment horizontal="right" wrapText="1"/>
      <protection locked="0"/>
    </xf>
    <xf numFmtId="37" fontId="0" fillId="3" borderId="3" xfId="0" applyNumberFormat="1" applyFill="1" applyBorder="1" applyAlignment="1" applyProtection="1">
      <alignment horizontal="right" wrapText="1"/>
      <protection locked="0"/>
    </xf>
    <xf numFmtId="37" fontId="0" fillId="3" borderId="4" xfId="0" applyNumberFormat="1" applyFill="1" applyBorder="1" applyAlignment="1" applyProtection="1">
      <alignment horizontal="right" wrapText="1"/>
      <protection locked="0"/>
    </xf>
    <xf numFmtId="37" fontId="0" fillId="3" borderId="5" xfId="0" applyNumberFormat="1" applyFill="1" applyBorder="1" applyAlignment="1" applyProtection="1">
      <alignment horizontal="right" wrapText="1"/>
      <protection locked="0"/>
    </xf>
    <xf numFmtId="0" fontId="0" fillId="3" borderId="2" xfId="0" applyFill="1" applyBorder="1" applyAlignment="1" applyProtection="1">
      <alignment horizontal="left"/>
      <protection locked="0"/>
    </xf>
    <xf numFmtId="3" fontId="0" fillId="3" borderId="2" xfId="0" applyNumberFormat="1" applyFill="1" applyBorder="1" applyAlignment="1" applyProtection="1">
      <alignment horizontal="right"/>
      <protection locked="0"/>
    </xf>
    <xf numFmtId="37" fontId="0" fillId="5" borderId="3" xfId="0" applyNumberFormat="1" applyFill="1" applyBorder="1" applyAlignment="1" applyProtection="1">
      <alignment horizontal="center"/>
    </xf>
    <xf numFmtId="37" fontId="0" fillId="5" borderId="4" xfId="0" applyNumberFormat="1" applyFill="1" applyBorder="1" applyAlignment="1" applyProtection="1">
      <alignment horizontal="center"/>
    </xf>
    <xf numFmtId="37" fontId="0" fillId="5" borderId="5" xfId="0" applyNumberFormat="1" applyFill="1" applyBorder="1" applyAlignment="1" applyProtection="1">
      <alignment horizontal="center"/>
    </xf>
    <xf numFmtId="165" fontId="0" fillId="5" borderId="3" xfId="0" applyNumberFormat="1" applyFill="1" applyBorder="1" applyAlignment="1" applyProtection="1">
      <alignment horizontal="right"/>
    </xf>
    <xf numFmtId="165" fontId="0" fillId="5" borderId="5" xfId="0" applyNumberFormat="1" applyFill="1" applyBorder="1" applyAlignment="1" applyProtection="1">
      <alignment horizontal="right"/>
    </xf>
    <xf numFmtId="37" fontId="0" fillId="5" borderId="3" xfId="0" applyNumberFormat="1" applyFill="1" applyBorder="1" applyAlignment="1" applyProtection="1">
      <alignment horizontal="right"/>
    </xf>
    <xf numFmtId="37" fontId="0" fillId="5" borderId="5" xfId="0" applyNumberFormat="1" applyFill="1" applyBorder="1" applyAlignment="1" applyProtection="1">
      <alignment horizontal="right"/>
    </xf>
    <xf numFmtId="166" fontId="0" fillId="5" borderId="3" xfId="0" applyNumberFormat="1" applyFill="1" applyBorder="1" applyAlignment="1" applyProtection="1">
      <alignment horizontal="right"/>
    </xf>
    <xf numFmtId="166" fontId="0" fillId="5" borderId="4" xfId="0" applyNumberFormat="1" applyFill="1" applyBorder="1" applyAlignment="1" applyProtection="1">
      <alignment horizontal="right"/>
    </xf>
    <xf numFmtId="166" fontId="0" fillId="5" borderId="5" xfId="0" applyNumberFormat="1" applyFill="1" applyBorder="1" applyAlignment="1" applyProtection="1">
      <alignment horizontal="right"/>
    </xf>
    <xf numFmtId="37" fontId="0" fillId="5" borderId="4" xfId="0" applyNumberFormat="1" applyFill="1" applyBorder="1" applyAlignment="1" applyProtection="1">
      <alignment horizontal="right"/>
    </xf>
    <xf numFmtId="5" fontId="0" fillId="5" borderId="3" xfId="0" applyNumberFormat="1" applyFill="1" applyBorder="1" applyAlignment="1" applyProtection="1">
      <alignment horizontal="right"/>
    </xf>
    <xf numFmtId="5" fontId="0" fillId="5" borderId="5" xfId="0" applyNumberFormat="1" applyFill="1" applyBorder="1" applyAlignment="1" applyProtection="1">
      <alignment horizontal="right"/>
    </xf>
    <xf numFmtId="42" fontId="0" fillId="3" borderId="3" xfId="1" applyNumberFormat="1" applyFont="1" applyFill="1" applyBorder="1" applyAlignment="1" applyProtection="1">
      <alignment horizontal="left"/>
      <protection locked="0"/>
    </xf>
    <xf numFmtId="42" fontId="0" fillId="3" borderId="4" xfId="1" applyNumberFormat="1" applyFont="1" applyFill="1" applyBorder="1" applyAlignment="1" applyProtection="1">
      <alignment horizontal="left"/>
      <protection locked="0"/>
    </xf>
    <xf numFmtId="42" fontId="0" fillId="3" borderId="5" xfId="1" applyNumberFormat="1" applyFont="1" applyFill="1" applyBorder="1" applyAlignment="1" applyProtection="1">
      <alignment horizontal="left"/>
      <protection locked="0"/>
    </xf>
    <xf numFmtId="7" fontId="0" fillId="5" borderId="2" xfId="0" applyNumberFormat="1" applyFill="1" applyBorder="1" applyAlignment="1" applyProtection="1">
      <alignment horizontal="center"/>
    </xf>
    <xf numFmtId="9" fontId="0" fillId="5" borderId="2" xfId="0" applyNumberFormat="1" applyFill="1" applyBorder="1" applyAlignment="1" applyProtection="1">
      <alignment horizontal="center"/>
    </xf>
    <xf numFmtId="5" fontId="0" fillId="3" borderId="3" xfId="1" applyNumberFormat="1" applyFont="1" applyFill="1" applyBorder="1" applyAlignment="1" applyProtection="1">
      <alignment horizontal="center"/>
      <protection locked="0"/>
    </xf>
    <xf numFmtId="5" fontId="0" fillId="3" borderId="4" xfId="1" applyNumberFormat="1" applyFont="1" applyFill="1" applyBorder="1" applyAlignment="1" applyProtection="1">
      <alignment horizontal="center"/>
      <protection locked="0"/>
    </xf>
    <xf numFmtId="5" fontId="0" fillId="3" borderId="5" xfId="1" applyNumberFormat="1" applyFont="1" applyFill="1" applyBorder="1" applyAlignment="1" applyProtection="1">
      <alignment horizontal="center"/>
      <protection locked="0"/>
    </xf>
    <xf numFmtId="167" fontId="14" fillId="3" borderId="3" xfId="0" applyNumberFormat="1" applyFont="1" applyFill="1" applyBorder="1" applyAlignment="1" applyProtection="1">
      <alignment horizontal="center" wrapText="1"/>
      <protection locked="0"/>
    </xf>
    <xf numFmtId="167" fontId="14" fillId="3" borderId="4" xfId="0" applyNumberFormat="1" applyFont="1" applyFill="1" applyBorder="1" applyAlignment="1" applyProtection="1">
      <alignment horizontal="center" wrapText="1"/>
      <protection locked="0"/>
    </xf>
    <xf numFmtId="0" fontId="0" fillId="0" borderId="0" xfId="0" applyProtection="1"/>
    <xf numFmtId="0" fontId="3" fillId="2" borderId="6" xfId="0" applyFont="1" applyFill="1" applyBorder="1" applyAlignment="1" applyProtection="1">
      <alignment horizontal="center"/>
    </xf>
    <xf numFmtId="0" fontId="3" fillId="2" borderId="0" xfId="0" applyFont="1" applyFill="1" applyBorder="1" applyAlignment="1" applyProtection="1">
      <alignment horizontal="center"/>
    </xf>
    <xf numFmtId="0" fontId="4" fillId="0" borderId="0" xfId="0" applyFont="1" applyAlignment="1" applyProtection="1">
      <alignment vertical="center"/>
    </xf>
    <xf numFmtId="0" fontId="0" fillId="0" borderId="0" xfId="0" applyAlignment="1" applyProtection="1">
      <alignment horizontal="left" vertical="top" wrapText="1"/>
    </xf>
    <xf numFmtId="0" fontId="0" fillId="0" borderId="1" xfId="0" applyBorder="1" applyAlignment="1" applyProtection="1">
      <alignment horizontal="left" vertical="top" wrapText="1"/>
    </xf>
    <xf numFmtId="0" fontId="2" fillId="4" borderId="2" xfId="0" applyFont="1" applyFill="1"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wrapText="1"/>
    </xf>
    <xf numFmtId="0" fontId="0" fillId="0" borderId="5" xfId="0" applyBorder="1" applyAlignment="1" applyProtection="1">
      <alignment horizontal="center" wrapText="1"/>
    </xf>
    <xf numFmtId="0" fontId="0" fillId="0" borderId="4" xfId="0" applyBorder="1" applyAlignment="1" applyProtection="1">
      <alignment horizontal="center" wrapText="1"/>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3" fontId="0" fillId="0" borderId="3" xfId="0" applyNumberFormat="1" applyBorder="1" applyAlignment="1" applyProtection="1">
      <alignment horizontal="center"/>
    </xf>
    <xf numFmtId="3" fontId="0" fillId="0" borderId="4" xfId="0" applyNumberFormat="1" applyBorder="1" applyAlignment="1" applyProtection="1">
      <alignment horizontal="center"/>
    </xf>
    <xf numFmtId="3" fontId="0" fillId="0" borderId="5" xfId="0" applyNumberFormat="1" applyBorder="1" applyAlignment="1" applyProtection="1">
      <alignment horizontal="center"/>
    </xf>
    <xf numFmtId="0" fontId="0" fillId="0" borderId="3"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166" fontId="0" fillId="0" borderId="0" xfId="0" applyNumberFormat="1" applyProtection="1"/>
    <xf numFmtId="0" fontId="0" fillId="3" borderId="3" xfId="0" applyFill="1" applyBorder="1" applyAlignment="1" applyProtection="1">
      <alignment horizontal="center" wrapText="1"/>
    </xf>
    <xf numFmtId="0" fontId="0" fillId="3" borderId="4" xfId="0" applyFill="1" applyBorder="1" applyAlignment="1" applyProtection="1">
      <alignment horizontal="center" wrapText="1"/>
    </xf>
    <xf numFmtId="0" fontId="0" fillId="3" borderId="5" xfId="0" applyFill="1" applyBorder="1" applyAlignment="1" applyProtection="1">
      <alignment horizontal="center" wrapText="1"/>
    </xf>
    <xf numFmtId="0" fontId="0" fillId="0" borderId="0" xfId="0" applyAlignment="1" applyProtection="1">
      <alignment horizontal="right"/>
    </xf>
    <xf numFmtId="0" fontId="0" fillId="0" borderId="7" xfId="0" applyBorder="1" applyAlignment="1" applyProtection="1">
      <alignment horizontal="right"/>
    </xf>
    <xf numFmtId="0" fontId="0" fillId="0" borderId="6" xfId="0" applyBorder="1" applyAlignment="1" applyProtection="1">
      <alignment horizontal="right"/>
    </xf>
    <xf numFmtId="0" fontId="0" fillId="5" borderId="3" xfId="0" applyFill="1" applyBorder="1" applyAlignment="1" applyProtection="1">
      <alignment horizont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4" fillId="0" borderId="0" xfId="0" applyFont="1" applyProtection="1"/>
    <xf numFmtId="0" fontId="0" fillId="0" borderId="0" xfId="0" applyAlignment="1" applyProtection="1">
      <alignment horizontal="right"/>
    </xf>
    <xf numFmtId="42" fontId="0" fillId="0" borderId="0" xfId="1" applyNumberFormat="1" applyFont="1" applyFill="1" applyBorder="1" applyAlignment="1" applyProtection="1">
      <alignment horizontal="center"/>
    </xf>
  </cellXfs>
  <cellStyles count="4">
    <cellStyle name="Currency" xfId="1" builtinId="4"/>
    <cellStyle name="Normal" xfId="0" builtinId="0"/>
    <cellStyle name="Normal 2 2" xfId="2" xr:uid="{00000000-0005-0000-0000-000002000000}"/>
    <cellStyle name="Notes" xfId="3" xr:uid="{00000000-0005-0000-0000-000003000000}"/>
  </cellStyles>
  <dxfs count="5">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right/>
        <top style="dashed">
          <color indexed="64"/>
        </top>
        <bottom style="dashed">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none">
          <fgColor indexed="64"/>
          <bgColor indexed="65"/>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12"/>
        <color theme="1"/>
        <name val="Calibri"/>
        <scheme val="minor"/>
      </font>
      <alignment horizontal="center"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3" displayName="Table13" ref="A2:A6" totalsRowShown="0" headerRowDxfId="4" dataDxfId="2" headerRowBorderDxfId="3" tableBorderDxfId="1" headerRowCellStyle="Normal 2 2" dataCellStyle="Normal 2 2">
  <tableColumns count="1">
    <tableColumn id="1" xr3:uid="{00000000-0010-0000-0000-000001000000}" name="Unit" dataDxfId="0" dataCellStyle="Normal 2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2"/>
  <sheetViews>
    <sheetView showGridLines="0" tabSelected="1" workbookViewId="0">
      <selection activeCell="N32" sqref="N32:X32"/>
    </sheetView>
  </sheetViews>
  <sheetFormatPr defaultColWidth="3.6640625" defaultRowHeight="14.4" x14ac:dyDescent="0.3"/>
  <cols>
    <col min="1" max="14" width="3.6640625" style="59"/>
    <col min="15" max="15" width="4.88671875" style="59" customWidth="1"/>
    <col min="16" max="16" width="3.6640625" style="59"/>
    <col min="17" max="17" width="3.6640625" style="59" customWidth="1"/>
    <col min="18" max="20" width="3.6640625" style="59"/>
    <col min="21" max="21" width="5.109375" style="59" customWidth="1"/>
    <col min="22" max="30" width="3.6640625" style="59"/>
    <col min="31" max="31" width="5.44140625" style="59" bestFit="1" customWidth="1"/>
    <col min="32" max="16384" width="3.6640625" style="59"/>
  </cols>
  <sheetData>
    <row r="1" spans="1:24" x14ac:dyDescent="0.3">
      <c r="A1" s="59" t="s">
        <v>0</v>
      </c>
      <c r="S1" s="59" t="s">
        <v>1</v>
      </c>
    </row>
    <row r="2" spans="1:24" x14ac:dyDescent="0.3">
      <c r="B2" s="24"/>
      <c r="C2" s="24"/>
      <c r="D2" s="24"/>
      <c r="E2" s="24"/>
      <c r="F2" s="24"/>
      <c r="G2" s="24"/>
      <c r="H2" s="24"/>
      <c r="I2" s="24"/>
      <c r="J2" s="24"/>
      <c r="K2" s="24"/>
      <c r="L2" s="24"/>
      <c r="M2" s="24"/>
      <c r="N2" s="24"/>
      <c r="O2" s="24"/>
      <c r="P2" s="24"/>
      <c r="Q2" s="24"/>
      <c r="T2" s="24"/>
      <c r="U2" s="24"/>
      <c r="V2" s="24"/>
      <c r="W2" s="24"/>
      <c r="X2" s="24"/>
    </row>
    <row r="4" spans="1:24" ht="21" x14ac:dyDescent="0.4">
      <c r="A4" s="60" t="s">
        <v>2</v>
      </c>
      <c r="B4" s="61"/>
      <c r="C4" s="61"/>
      <c r="D4" s="61"/>
      <c r="E4" s="61"/>
      <c r="F4" s="61"/>
      <c r="G4" s="61"/>
      <c r="H4" s="61"/>
      <c r="I4" s="61"/>
      <c r="J4" s="61"/>
      <c r="K4" s="61"/>
      <c r="L4" s="61"/>
      <c r="M4" s="61"/>
      <c r="N4" s="61"/>
      <c r="O4" s="61"/>
      <c r="P4" s="61"/>
      <c r="Q4" s="61"/>
      <c r="R4" s="61"/>
      <c r="S4" s="61"/>
      <c r="T4" s="61"/>
      <c r="U4" s="61"/>
      <c r="V4" s="61"/>
      <c r="W4" s="61"/>
      <c r="X4" s="61"/>
    </row>
    <row r="5" spans="1:24" x14ac:dyDescent="0.3">
      <c r="A5" s="62" t="s">
        <v>3</v>
      </c>
    </row>
    <row r="6" spans="1:24" ht="80.099999999999994" customHeight="1" x14ac:dyDescent="0.3">
      <c r="A6" s="63" t="s">
        <v>4</v>
      </c>
      <c r="B6" s="63"/>
      <c r="C6" s="63"/>
      <c r="D6" s="63"/>
      <c r="E6" s="63"/>
      <c r="F6" s="63"/>
      <c r="G6" s="63"/>
      <c r="H6" s="63"/>
      <c r="I6" s="63"/>
      <c r="J6" s="63"/>
      <c r="K6" s="63"/>
      <c r="L6" s="63"/>
      <c r="M6" s="63"/>
      <c r="N6" s="63"/>
      <c r="O6" s="63"/>
      <c r="P6" s="63"/>
      <c r="Q6" s="63"/>
      <c r="R6" s="63"/>
      <c r="S6" s="63"/>
      <c r="T6" s="63"/>
      <c r="U6" s="63"/>
      <c r="V6" s="63"/>
      <c r="W6" s="63"/>
      <c r="X6" s="63"/>
    </row>
    <row r="7" spans="1:24" ht="80.099999999999994" customHeight="1" x14ac:dyDescent="0.3">
      <c r="A7" s="63" t="s">
        <v>48</v>
      </c>
      <c r="B7" s="63"/>
      <c r="C7" s="63"/>
      <c r="D7" s="63"/>
      <c r="E7" s="63"/>
      <c r="F7" s="63"/>
      <c r="G7" s="63"/>
      <c r="H7" s="63"/>
      <c r="I7" s="63"/>
      <c r="J7" s="63"/>
      <c r="K7" s="63"/>
      <c r="L7" s="63"/>
      <c r="M7" s="63"/>
      <c r="N7" s="63"/>
      <c r="O7" s="63"/>
      <c r="P7" s="63"/>
      <c r="Q7" s="63"/>
      <c r="R7" s="63"/>
      <c r="S7" s="63"/>
      <c r="T7" s="63"/>
      <c r="U7" s="63"/>
      <c r="V7" s="63"/>
      <c r="W7" s="63"/>
      <c r="X7" s="63"/>
    </row>
    <row r="8" spans="1:24" ht="95.1" customHeight="1" x14ac:dyDescent="0.3">
      <c r="A8" s="64" t="s">
        <v>49</v>
      </c>
      <c r="B8" s="64"/>
      <c r="C8" s="64"/>
      <c r="D8" s="64"/>
      <c r="E8" s="64"/>
      <c r="F8" s="64"/>
      <c r="G8" s="64"/>
      <c r="H8" s="64"/>
      <c r="I8" s="64"/>
      <c r="J8" s="64"/>
      <c r="K8" s="64"/>
      <c r="L8" s="64"/>
      <c r="M8" s="64"/>
      <c r="N8" s="64"/>
      <c r="O8" s="64"/>
      <c r="P8" s="64"/>
      <c r="Q8" s="64"/>
      <c r="R8" s="64"/>
      <c r="S8" s="64"/>
      <c r="T8" s="64"/>
      <c r="U8" s="64"/>
      <c r="V8" s="64"/>
      <c r="W8" s="64"/>
      <c r="X8" s="64"/>
    </row>
    <row r="9" spans="1:24" ht="15.6" x14ac:dyDescent="0.3">
      <c r="A9" s="65" t="s">
        <v>5</v>
      </c>
      <c r="B9" s="65"/>
      <c r="C9" s="65"/>
      <c r="D9" s="65"/>
      <c r="E9" s="65"/>
      <c r="F9" s="65"/>
      <c r="G9" s="65"/>
      <c r="H9" s="65"/>
      <c r="I9" s="65"/>
      <c r="J9" s="65"/>
      <c r="K9" s="65"/>
      <c r="L9" s="65"/>
      <c r="M9" s="65"/>
      <c r="N9" s="65"/>
      <c r="O9" s="65"/>
      <c r="P9" s="65"/>
      <c r="Q9" s="65"/>
      <c r="R9" s="65"/>
      <c r="S9" s="65"/>
      <c r="T9" s="65"/>
      <c r="U9" s="65"/>
      <c r="V9" s="65"/>
      <c r="W9" s="65"/>
      <c r="X9" s="65"/>
    </row>
    <row r="10" spans="1:24" ht="30" customHeight="1" x14ac:dyDescent="0.3">
      <c r="A10" s="66" t="s">
        <v>43</v>
      </c>
      <c r="B10" s="66"/>
      <c r="C10" s="66"/>
      <c r="D10" s="66"/>
      <c r="E10" s="66"/>
      <c r="F10" s="66"/>
      <c r="G10" s="66"/>
      <c r="H10" s="66"/>
      <c r="I10" s="66"/>
      <c r="J10" s="66"/>
      <c r="K10" s="66" t="s">
        <v>45</v>
      </c>
      <c r="L10" s="66"/>
      <c r="M10" s="66"/>
      <c r="N10" s="66"/>
      <c r="O10" s="67" t="s">
        <v>22</v>
      </c>
      <c r="P10" s="68"/>
      <c r="Q10" s="66" t="s">
        <v>24</v>
      </c>
      <c r="R10" s="66"/>
      <c r="S10" s="66"/>
      <c r="T10" s="66"/>
      <c r="U10" s="66"/>
      <c r="V10" s="67" t="s">
        <v>29</v>
      </c>
      <c r="W10" s="69"/>
      <c r="X10" s="68"/>
    </row>
    <row r="11" spans="1:24" ht="30" customHeight="1" x14ac:dyDescent="0.3">
      <c r="A11" s="70" t="s">
        <v>6</v>
      </c>
      <c r="B11" s="71"/>
      <c r="C11" s="71"/>
      <c r="D11" s="72"/>
      <c r="E11" s="67" t="s">
        <v>11</v>
      </c>
      <c r="F11" s="69"/>
      <c r="G11" s="69"/>
      <c r="H11" s="68"/>
      <c r="I11" s="66" t="s">
        <v>14</v>
      </c>
      <c r="J11" s="66"/>
      <c r="K11" s="66" t="s">
        <v>18</v>
      </c>
      <c r="L11" s="66"/>
      <c r="M11" s="66" t="s">
        <v>14</v>
      </c>
      <c r="N11" s="66"/>
      <c r="O11" s="66" t="s">
        <v>23</v>
      </c>
      <c r="P11" s="66"/>
      <c r="Q11" s="73" t="s">
        <v>18</v>
      </c>
      <c r="R11" s="74"/>
      <c r="S11" s="75"/>
      <c r="T11" s="66" t="s">
        <v>14</v>
      </c>
      <c r="U11" s="66"/>
      <c r="V11" s="66" t="s">
        <v>28</v>
      </c>
      <c r="W11" s="66"/>
      <c r="X11" s="66"/>
    </row>
    <row r="12" spans="1:24" x14ac:dyDescent="0.3">
      <c r="A12" s="76" t="s">
        <v>7</v>
      </c>
      <c r="B12" s="77"/>
      <c r="C12" s="77"/>
      <c r="D12" s="78"/>
      <c r="E12" s="28"/>
      <c r="F12" s="29"/>
      <c r="G12" s="29"/>
      <c r="H12" s="30"/>
      <c r="I12" s="34" t="s">
        <v>15</v>
      </c>
      <c r="J12" s="34"/>
      <c r="K12" s="22">
        <v>4.04</v>
      </c>
      <c r="L12" s="23"/>
      <c r="M12" s="26" t="s">
        <v>19</v>
      </c>
      <c r="N12" s="27"/>
      <c r="O12" s="25" t="str">
        <f>IF(E12="","",+E12*K12)</f>
        <v/>
      </c>
      <c r="P12" s="25"/>
      <c r="Q12" s="35">
        <v>139000</v>
      </c>
      <c r="R12" s="35"/>
      <c r="S12" s="35"/>
      <c r="T12" s="34" t="s">
        <v>25</v>
      </c>
      <c r="U12" s="34"/>
      <c r="V12" s="43" t="str">
        <f>IF(E12="","",+E12*Q12/1000000)</f>
        <v/>
      </c>
      <c r="W12" s="44"/>
      <c r="X12" s="45"/>
    </row>
    <row r="13" spans="1:24" x14ac:dyDescent="0.3">
      <c r="A13" s="76" t="s">
        <v>8</v>
      </c>
      <c r="B13" s="77"/>
      <c r="C13" s="77"/>
      <c r="D13" s="78"/>
      <c r="E13" s="31"/>
      <c r="F13" s="32"/>
      <c r="G13" s="32"/>
      <c r="H13" s="33"/>
      <c r="I13" s="34" t="s">
        <v>16</v>
      </c>
      <c r="J13" s="34"/>
      <c r="K13" s="22">
        <v>0.13</v>
      </c>
      <c r="L13" s="23"/>
      <c r="M13" s="26" t="s">
        <v>20</v>
      </c>
      <c r="N13" s="27"/>
      <c r="O13" s="25" t="str">
        <f t="shared" ref="O13:O16" si="0">IF(E13="","",+E13*K13)</f>
        <v/>
      </c>
      <c r="P13" s="25"/>
      <c r="Q13" s="35">
        <v>3412</v>
      </c>
      <c r="R13" s="35"/>
      <c r="S13" s="35"/>
      <c r="T13" s="34" t="s">
        <v>26</v>
      </c>
      <c r="U13" s="34"/>
      <c r="V13" s="43" t="str">
        <f>IF(E13="","",+E13*Q13/1000000)</f>
        <v/>
      </c>
      <c r="W13" s="44"/>
      <c r="X13" s="45"/>
    </row>
    <row r="14" spans="1:24" ht="15" customHeight="1" x14ac:dyDescent="0.3">
      <c r="A14" s="76" t="s">
        <v>9</v>
      </c>
      <c r="B14" s="77"/>
      <c r="C14" s="77"/>
      <c r="D14" s="78"/>
      <c r="E14" s="28"/>
      <c r="F14" s="29"/>
      <c r="G14" s="29"/>
      <c r="H14" s="30"/>
      <c r="I14" s="57" t="s">
        <v>56</v>
      </c>
      <c r="J14" s="58"/>
      <c r="K14" s="39" t="str">
        <f>VLOOKUP($I$14,Sheet2!$A$3:$E$6,2)</f>
        <v xml:space="preserve"> </v>
      </c>
      <c r="L14" s="40"/>
      <c r="M14" s="41" t="str">
        <f>VLOOKUP($I$14,Sheet2!$A$3:$E$6,3)</f>
        <v xml:space="preserve"> </v>
      </c>
      <c r="N14" s="42"/>
      <c r="O14" s="41" t="str">
        <f t="shared" si="0"/>
        <v/>
      </c>
      <c r="P14" s="42"/>
      <c r="Q14" s="36" t="str">
        <f>VLOOKUP($I$14,Sheet2!$A$3:$E$6,4)</f>
        <v xml:space="preserve"> </v>
      </c>
      <c r="R14" s="37"/>
      <c r="S14" s="38"/>
      <c r="T14" s="41" t="str">
        <f>VLOOKUP($I$14,Sheet2!$A$3:$E$6,5)</f>
        <v xml:space="preserve"> </v>
      </c>
      <c r="U14" s="46"/>
      <c r="V14" s="43" t="str">
        <f t="shared" ref="V14:V16" si="1">IF(E14="","",+E14*Q14/1000000)</f>
        <v/>
      </c>
      <c r="W14" s="44"/>
      <c r="X14" s="45"/>
    </row>
    <row r="15" spans="1:24" x14ac:dyDescent="0.3">
      <c r="A15" s="76" t="s">
        <v>10</v>
      </c>
      <c r="B15" s="77"/>
      <c r="C15" s="77"/>
      <c r="D15" s="78"/>
      <c r="E15" s="28"/>
      <c r="F15" s="29"/>
      <c r="G15" s="29"/>
      <c r="H15" s="30"/>
      <c r="I15" s="34" t="s">
        <v>15</v>
      </c>
      <c r="J15" s="34"/>
      <c r="K15" s="22">
        <v>1.6</v>
      </c>
      <c r="L15" s="23"/>
      <c r="M15" s="26" t="s">
        <v>19</v>
      </c>
      <c r="N15" s="27"/>
      <c r="O15" s="25" t="str">
        <f t="shared" si="0"/>
        <v/>
      </c>
      <c r="P15" s="25"/>
      <c r="Q15" s="35">
        <v>91600</v>
      </c>
      <c r="R15" s="35"/>
      <c r="S15" s="35"/>
      <c r="T15" s="34" t="s">
        <v>25</v>
      </c>
      <c r="U15" s="34"/>
      <c r="V15" s="43" t="str">
        <f t="shared" si="1"/>
        <v/>
      </c>
      <c r="W15" s="44"/>
      <c r="X15" s="45"/>
    </row>
    <row r="16" spans="1:24" ht="16.2" x14ac:dyDescent="0.3">
      <c r="A16" s="76" t="s">
        <v>44</v>
      </c>
      <c r="B16" s="77"/>
      <c r="C16" s="77"/>
      <c r="D16" s="78"/>
      <c r="E16" s="28"/>
      <c r="F16" s="29"/>
      <c r="G16" s="29"/>
      <c r="H16" s="30"/>
      <c r="I16" s="34" t="s">
        <v>17</v>
      </c>
      <c r="J16" s="34"/>
      <c r="K16" s="22">
        <v>200</v>
      </c>
      <c r="L16" s="23"/>
      <c r="M16" s="26" t="s">
        <v>21</v>
      </c>
      <c r="N16" s="27"/>
      <c r="O16" s="25" t="str">
        <f t="shared" si="0"/>
        <v/>
      </c>
      <c r="P16" s="25"/>
      <c r="Q16" s="35">
        <v>22000000</v>
      </c>
      <c r="R16" s="35"/>
      <c r="S16" s="35"/>
      <c r="T16" s="34" t="s">
        <v>27</v>
      </c>
      <c r="U16" s="34"/>
      <c r="V16" s="43" t="str">
        <f t="shared" si="1"/>
        <v/>
      </c>
      <c r="W16" s="44"/>
      <c r="X16" s="45"/>
    </row>
    <row r="17" spans="1:24" x14ac:dyDescent="0.3">
      <c r="V17" s="79"/>
      <c r="W17" s="79"/>
      <c r="X17" s="79"/>
    </row>
    <row r="18" spans="1:24" x14ac:dyDescent="0.3">
      <c r="A18" s="80"/>
      <c r="B18" s="81"/>
      <c r="C18" s="81"/>
      <c r="D18" s="82"/>
      <c r="E18" s="59" t="s">
        <v>12</v>
      </c>
      <c r="J18" s="83" t="s">
        <v>30</v>
      </c>
      <c r="K18" s="83"/>
      <c r="L18" s="83"/>
      <c r="M18" s="83"/>
      <c r="N18" s="84"/>
      <c r="O18" s="47" t="str">
        <f>IF(SUM(O12:P16)=0,"",SUM(O12:P16))</f>
        <v/>
      </c>
      <c r="P18" s="48"/>
      <c r="Q18" s="85" t="s">
        <v>31</v>
      </c>
      <c r="R18" s="83"/>
      <c r="S18" s="83"/>
      <c r="T18" s="83"/>
      <c r="U18" s="84"/>
      <c r="V18" s="43" t="str">
        <f>IF(SUM(V12:X16)=0,"",SUM(V12:X16))</f>
        <v/>
      </c>
      <c r="W18" s="44"/>
      <c r="X18" s="45"/>
    </row>
    <row r="19" spans="1:24" x14ac:dyDescent="0.3">
      <c r="A19" s="86"/>
      <c r="B19" s="87"/>
      <c r="C19" s="87"/>
      <c r="D19" s="88"/>
      <c r="E19" s="59" t="s">
        <v>13</v>
      </c>
    </row>
    <row r="20" spans="1:24" x14ac:dyDescent="0.3">
      <c r="C20" s="59" t="s">
        <v>32</v>
      </c>
      <c r="D20" s="59" t="s">
        <v>34</v>
      </c>
    </row>
    <row r="21" spans="1:24" x14ac:dyDescent="0.3">
      <c r="C21" s="59" t="s">
        <v>33</v>
      </c>
      <c r="D21" s="59" t="s">
        <v>47</v>
      </c>
    </row>
    <row r="22" spans="1:24" x14ac:dyDescent="0.3">
      <c r="C22" s="59" t="s">
        <v>46</v>
      </c>
      <c r="D22" s="59" t="s">
        <v>35</v>
      </c>
    </row>
    <row r="24" spans="1:24" x14ac:dyDescent="0.3">
      <c r="A24" s="89" t="s">
        <v>41</v>
      </c>
    </row>
    <row r="25" spans="1:24" ht="50.1" customHeight="1" x14ac:dyDescent="0.3">
      <c r="A25" s="63" t="s">
        <v>42</v>
      </c>
      <c r="B25" s="63"/>
      <c r="C25" s="63"/>
      <c r="D25" s="63"/>
      <c r="E25" s="63"/>
      <c r="F25" s="63"/>
      <c r="G25" s="63"/>
      <c r="H25" s="63"/>
      <c r="I25" s="63"/>
      <c r="J25" s="63"/>
      <c r="K25" s="63"/>
      <c r="L25" s="63"/>
      <c r="M25" s="63"/>
      <c r="N25" s="63"/>
      <c r="O25" s="63"/>
      <c r="P25" s="63"/>
      <c r="Q25" s="63"/>
      <c r="R25" s="63"/>
      <c r="S25" s="63"/>
      <c r="T25" s="63"/>
      <c r="U25" s="63"/>
      <c r="V25" s="63"/>
      <c r="W25" s="63"/>
      <c r="X25" s="63"/>
    </row>
    <row r="26" spans="1:24" x14ac:dyDescent="0.3">
      <c r="L26" s="83" t="s">
        <v>40</v>
      </c>
      <c r="M26" s="83"/>
      <c r="N26" s="83"/>
      <c r="O26" s="83"/>
      <c r="P26" s="83"/>
      <c r="Q26" s="83"/>
      <c r="R26" s="83"/>
      <c r="S26" s="83"/>
      <c r="T26" s="83"/>
      <c r="U26" s="83"/>
      <c r="V26" s="54"/>
      <c r="W26" s="55"/>
      <c r="X26" s="56"/>
    </row>
    <row r="27" spans="1:24" ht="5.0999999999999996" customHeight="1" x14ac:dyDescent="0.3">
      <c r="L27" s="90"/>
      <c r="M27" s="90"/>
      <c r="N27" s="90"/>
      <c r="O27" s="90"/>
      <c r="P27" s="90"/>
      <c r="Q27" s="90"/>
      <c r="R27" s="90"/>
      <c r="S27" s="90"/>
      <c r="T27" s="90"/>
      <c r="U27" s="90"/>
      <c r="V27" s="91"/>
      <c r="W27" s="91"/>
      <c r="X27" s="91"/>
    </row>
    <row r="28" spans="1:24" x14ac:dyDescent="0.3">
      <c r="I28" s="83" t="s">
        <v>36</v>
      </c>
      <c r="J28" s="83"/>
      <c r="K28" s="83"/>
      <c r="L28" s="83"/>
      <c r="M28" s="83"/>
      <c r="N28" s="84"/>
      <c r="O28" s="52" t="str">
        <f>IF(OR(V18=0,V26=0),"",+V26/V18)</f>
        <v/>
      </c>
      <c r="P28" s="52"/>
      <c r="Q28" s="59" t="s">
        <v>37</v>
      </c>
    </row>
    <row r="29" spans="1:24" ht="5.0999999999999996" customHeight="1" x14ac:dyDescent="0.3"/>
    <row r="30" spans="1:24" x14ac:dyDescent="0.3">
      <c r="F30" s="83" t="s">
        <v>39</v>
      </c>
      <c r="G30" s="83"/>
      <c r="H30" s="83"/>
      <c r="I30" s="83"/>
      <c r="J30" s="83"/>
      <c r="K30" s="83"/>
      <c r="L30" s="83"/>
      <c r="M30" s="83"/>
      <c r="N30" s="84"/>
      <c r="O30" s="53" t="str">
        <f>IF(OR(O18=0,V26=0),"",+O18/V26)</f>
        <v/>
      </c>
      <c r="P30" s="53"/>
      <c r="Q30" s="59" t="s">
        <v>38</v>
      </c>
    </row>
    <row r="32" spans="1:24" x14ac:dyDescent="0.3">
      <c r="M32" s="90" t="s">
        <v>53</v>
      </c>
      <c r="N32" s="49"/>
      <c r="O32" s="50"/>
      <c r="P32" s="50"/>
      <c r="Q32" s="50"/>
      <c r="R32" s="50"/>
      <c r="S32" s="50"/>
      <c r="T32" s="50"/>
      <c r="U32" s="50"/>
      <c r="V32" s="50"/>
      <c r="W32" s="50"/>
      <c r="X32" s="51"/>
    </row>
  </sheetData>
  <sheetProtection sheet="1" objects="1" scenarios="1" selectLockedCells="1"/>
  <mergeCells count="80">
    <mergeCell ref="N32:X32"/>
    <mergeCell ref="A25:X25"/>
    <mergeCell ref="O28:P28"/>
    <mergeCell ref="I28:N28"/>
    <mergeCell ref="O30:P30"/>
    <mergeCell ref="F30:N30"/>
    <mergeCell ref="L26:U26"/>
    <mergeCell ref="V26:X26"/>
    <mergeCell ref="O18:P18"/>
    <mergeCell ref="J18:N18"/>
    <mergeCell ref="Q18:U18"/>
    <mergeCell ref="V18:X18"/>
    <mergeCell ref="V15:X15"/>
    <mergeCell ref="V16:X16"/>
    <mergeCell ref="T15:U15"/>
    <mergeCell ref="T16:U16"/>
    <mergeCell ref="O15:P15"/>
    <mergeCell ref="O16:P16"/>
    <mergeCell ref="Q16:S16"/>
    <mergeCell ref="K16:L16"/>
    <mergeCell ref="M16:N16"/>
    <mergeCell ref="V14:X14"/>
    <mergeCell ref="A9:X9"/>
    <mergeCell ref="A8:X8"/>
    <mergeCell ref="A7:X7"/>
    <mergeCell ref="A6:X6"/>
    <mergeCell ref="Q10:U10"/>
    <mergeCell ref="T11:U11"/>
    <mergeCell ref="V11:X11"/>
    <mergeCell ref="V10:X10"/>
    <mergeCell ref="V12:X12"/>
    <mergeCell ref="V13:X13"/>
    <mergeCell ref="T13:U13"/>
    <mergeCell ref="T14:U14"/>
    <mergeCell ref="T12:U12"/>
    <mergeCell ref="O14:P14"/>
    <mergeCell ref="Q12:S12"/>
    <mergeCell ref="Q13:S13"/>
    <mergeCell ref="Q14:S14"/>
    <mergeCell ref="Q15:S15"/>
    <mergeCell ref="O13:P13"/>
    <mergeCell ref="K13:L13"/>
    <mergeCell ref="K14:L14"/>
    <mergeCell ref="K15:L15"/>
    <mergeCell ref="M13:N13"/>
    <mergeCell ref="M14:N14"/>
    <mergeCell ref="M15:N15"/>
    <mergeCell ref="A18:D18"/>
    <mergeCell ref="A19:D19"/>
    <mergeCell ref="I13:J13"/>
    <mergeCell ref="I12:J12"/>
    <mergeCell ref="I14:J14"/>
    <mergeCell ref="I15:J15"/>
    <mergeCell ref="I16:J16"/>
    <mergeCell ref="A16:D16"/>
    <mergeCell ref="E16:H16"/>
    <mergeCell ref="A13:D13"/>
    <mergeCell ref="A14:D14"/>
    <mergeCell ref="A15:D15"/>
    <mergeCell ref="E11:H11"/>
    <mergeCell ref="E12:H12"/>
    <mergeCell ref="E13:H13"/>
    <mergeCell ref="E14:H14"/>
    <mergeCell ref="E15:H15"/>
    <mergeCell ref="I11:J11"/>
    <mergeCell ref="A10:J10"/>
    <mergeCell ref="K11:L11"/>
    <mergeCell ref="K12:L12"/>
    <mergeCell ref="T2:X2"/>
    <mergeCell ref="A4:X4"/>
    <mergeCell ref="B2:Q2"/>
    <mergeCell ref="A11:D11"/>
    <mergeCell ref="A12:D12"/>
    <mergeCell ref="M11:N11"/>
    <mergeCell ref="K10:N10"/>
    <mergeCell ref="O11:P11"/>
    <mergeCell ref="O10:P10"/>
    <mergeCell ref="O12:P12"/>
    <mergeCell ref="M12:N12"/>
    <mergeCell ref="Q11:S1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Sheet2!$A$3:$A$6</xm:f>
          </x14:formula1>
          <xm:sqref>I14:J14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6"/>
  <sheetViews>
    <sheetView workbookViewId="0">
      <selection sqref="A1:E6"/>
    </sheetView>
  </sheetViews>
  <sheetFormatPr defaultRowHeight="14.4" x14ac:dyDescent="0.3"/>
  <sheetData>
    <row r="1" spans="1:5" ht="15.6" x14ac:dyDescent="0.3">
      <c r="A1" s="1" t="s">
        <v>54</v>
      </c>
      <c r="B1" s="2" t="s">
        <v>55</v>
      </c>
      <c r="C1" s="3"/>
      <c r="D1" s="2" t="s">
        <v>24</v>
      </c>
      <c r="E1" s="4"/>
    </row>
    <row r="2" spans="1:5" ht="15.6" x14ac:dyDescent="0.3">
      <c r="A2" s="5" t="s">
        <v>14</v>
      </c>
      <c r="B2" s="6" t="s">
        <v>18</v>
      </c>
      <c r="C2" s="6" t="s">
        <v>14</v>
      </c>
      <c r="D2" s="6" t="s">
        <v>18</v>
      </c>
      <c r="E2" s="6" t="s">
        <v>14</v>
      </c>
    </row>
    <row r="3" spans="1:5" ht="15.6" x14ac:dyDescent="0.3">
      <c r="A3" s="7" t="s">
        <v>56</v>
      </c>
      <c r="B3" s="8" t="s">
        <v>57</v>
      </c>
      <c r="C3" s="9" t="s">
        <v>57</v>
      </c>
      <c r="D3" s="10" t="s">
        <v>57</v>
      </c>
      <c r="E3" s="9" t="s">
        <v>57</v>
      </c>
    </row>
    <row r="4" spans="1:5" ht="15.6" x14ac:dyDescent="0.3">
      <c r="A4" s="7" t="s">
        <v>51</v>
      </c>
      <c r="B4" s="11">
        <v>0.77100000000000002</v>
      </c>
      <c r="C4" s="12" t="s">
        <v>52</v>
      </c>
      <c r="D4" s="13">
        <v>103000</v>
      </c>
      <c r="E4" s="12" t="s">
        <v>50</v>
      </c>
    </row>
    <row r="5" spans="1:5" ht="15.6" x14ac:dyDescent="0.3">
      <c r="A5" s="14" t="s">
        <v>58</v>
      </c>
      <c r="B5" s="15">
        <v>7.71</v>
      </c>
      <c r="C5" s="16" t="s">
        <v>59</v>
      </c>
      <c r="D5" s="17">
        <v>1030</v>
      </c>
      <c r="E5" s="16" t="s">
        <v>60</v>
      </c>
    </row>
    <row r="6" spans="1:5" ht="15.6" x14ac:dyDescent="0.3">
      <c r="A6" s="18" t="s">
        <v>61</v>
      </c>
      <c r="B6" s="19">
        <v>0.75</v>
      </c>
      <c r="C6" s="20" t="s">
        <v>62</v>
      </c>
      <c r="D6" s="21">
        <v>100000</v>
      </c>
      <c r="E6" s="20" t="s">
        <v>63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0DE81FE51F2B4E923035298591B0DB" ma:contentTypeVersion="36" ma:contentTypeDescription="Create a new document." ma:contentTypeScope="" ma:versionID="2e2ffc5e528023a89ae8d27030973abd">
  <xsd:schema xmlns:xsd="http://www.w3.org/2001/XMLSchema" xmlns:xs="http://www.w3.org/2001/XMLSchema" xmlns:p="http://schemas.microsoft.com/office/2006/metadata/properties" xmlns:ns2="fc42cbfa-5a00-4c34-a641-8631d52a3b08" xmlns:ns3="9e9cc577-1c42-4ca9-b526-dc9ef4f3583b" targetNamespace="http://schemas.microsoft.com/office/2006/metadata/properties" ma:root="true" ma:fieldsID="586b14280ee9043590662a8e4f673d5c" ns2:_="" ns3:_="">
    <xsd:import namespace="fc42cbfa-5a00-4c34-a641-8631d52a3b08"/>
    <xsd:import namespace="9e9cc577-1c42-4ca9-b526-dc9ef4f3583b"/>
    <xsd:element name="properties">
      <xsd:complexType>
        <xsd:sequence>
          <xsd:element name="documentManagement">
            <xsd:complexType>
              <xsd:all>
                <xsd:element ref="ns2:UpLoad_x0020_Dat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cbfa-5a00-4c34-a641-8631d52a3b08" elementFormDefault="qualified">
    <xsd:import namespace="http://schemas.microsoft.com/office/2006/documentManagement/types"/>
    <xsd:import namespace="http://schemas.microsoft.com/office/infopath/2007/PartnerControls"/>
    <xsd:element name="UpLoad_x0020_Date" ma:index="9" nillable="true" ma:displayName="UpLoad Date" ma:format="DateOnly" ma:internalName="UpLoad_x0020_Date">
      <xsd:simpleType>
        <xsd:restriction base="dms:DateTime"/>
      </xsd:simpleType>
    </xsd:element>
    <xsd:element name="MediaServiceLocation" ma:index="12"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9cc577-1c42-4ca9-b526-dc9ef4f3583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ma:index="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pLoad_x0020_Date xmlns="fc42cbfa-5a00-4c34-a641-8631d52a3b08" xsi:nil="true"/>
  </documentManagement>
</p:properties>
</file>

<file path=customXml/itemProps1.xml><?xml version="1.0" encoding="utf-8"?>
<ds:datastoreItem xmlns:ds="http://schemas.openxmlformats.org/officeDocument/2006/customXml" ds:itemID="{23AA0FB1-180D-4DBA-BAB9-B312EE6555CB}">
  <ds:schemaRefs>
    <ds:schemaRef ds:uri="http://schemas.microsoft.com/sharepoint/v3/contenttype/forms"/>
  </ds:schemaRefs>
</ds:datastoreItem>
</file>

<file path=customXml/itemProps2.xml><?xml version="1.0" encoding="utf-8"?>
<ds:datastoreItem xmlns:ds="http://schemas.openxmlformats.org/officeDocument/2006/customXml" ds:itemID="{42BDEB4D-24BE-435B-85ED-92E1E237E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cbfa-5a00-4c34-a641-8631d52a3b08"/>
    <ds:schemaRef ds:uri="9e9cc577-1c42-4ca9-b526-dc9ef4f358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5E20BE-8D0C-4548-B5DC-E53AD74B4B1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c42cbfa-5a00-4c34-a641-8631d52a3b08"/>
    <ds:schemaRef ds:uri="9e9cc577-1c42-4ca9-b526-dc9ef4f3583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kWh_yr</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2020-05-28T21:01:41Z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0x010100130DE81FE51F2B4E923035298591B0DB</vt:lpwstr>
  </property>
</Properties>
</file>