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usda.net\nrcs\home\MDAN2\NRCS\Rebeca.Fortiz\Documents\jacob spreadsheets\"/>
    </mc:Choice>
  </mc:AlternateContent>
  <xr:revisionPtr revIDLastSave="0" documentId="8_{D1270455-58F7-4008-89C1-6AFB33321ABE}" xr6:coauthVersionLast="44" xr6:coauthVersionMax="44" xr10:uidLastSave="{00000000-0000-0000-0000-000000000000}"/>
  <bookViews>
    <workbookView xWindow="150" yWindow="1860" windowWidth="17640" windowHeight="11385" activeTab="2" xr2:uid="{00000000-000D-0000-FFFF-FFFF00000000}"/>
  </bookViews>
  <sheets>
    <sheet name="Design Notes" sheetId="6" r:id="rId1"/>
    <sheet name="Design" sheetId="3" r:id="rId2"/>
    <sheet name="Info" sheetId="4" r:id="rId3"/>
  </sheets>
  <definedNames>
    <definedName name="_xlnm.Print_Area" localSheetId="1">Design!$A$1:$H$41</definedName>
    <definedName name="_xlnm.Print_Area" localSheetId="0">'Design Notes'!$A$1:$I$98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2" i="3" l="1"/>
  <c r="D33" i="3" l="1"/>
  <c r="G2" i="3"/>
  <c r="F2" i="3"/>
  <c r="A2" i="3"/>
  <c r="D34" i="3" l="1"/>
  <c r="D32" i="3"/>
  <c r="H36" i="3" l="1"/>
  <c r="D37" i="3" l="1"/>
  <c r="H37" i="3" s="1"/>
  <c r="D35" i="3"/>
  <c r="H35" i="3" s="1"/>
  <c r="H34" i="3"/>
  <c r="H33" i="3"/>
  <c r="H32" i="3"/>
  <c r="H38" i="3" l="1"/>
  <c r="G11" i="3"/>
  <c r="G15" i="3"/>
  <c r="C23" i="3" s="1"/>
  <c r="C2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jean.sandstrom</author>
  </authors>
  <commentList>
    <comment ref="D11" authorId="0" shapeId="0" xr:uid="{00000000-0006-0000-0100-000001000000}">
      <text>
        <r>
          <rPr>
            <sz val="9"/>
            <color indexed="81"/>
            <rFont val="Tahoma"/>
            <family val="2"/>
          </rPr>
          <t xml:space="preserve">Enter the total 2-year 24-hour runoff volume for the drainage area of the inlet, or the spillover capacity of the depression if less than the 2-year runoff volume.
</t>
        </r>
      </text>
    </comment>
    <comment ref="F16" authorId="0" shapeId="0" xr:uid="{00000000-0006-0000-0100-000002000000}">
      <text>
        <r>
          <rPr>
            <sz val="9"/>
            <color indexed="81"/>
            <rFont val="Tahoma"/>
            <family val="2"/>
          </rPr>
          <t xml:space="preserve">For a multi-pipe layout, maximum length is 25 ft. For a single-pipe layout, maximum length is 40 ft.
</t>
        </r>
      </text>
    </comment>
  </commentList>
</comments>
</file>

<file path=xl/sharedStrings.xml><?xml version="1.0" encoding="utf-8"?>
<sst xmlns="http://schemas.openxmlformats.org/spreadsheetml/2006/main" count="100" uniqueCount="91">
  <si>
    <t>cu ft</t>
  </si>
  <si>
    <t>ft</t>
  </si>
  <si>
    <t>k =</t>
  </si>
  <si>
    <t>Compute capacity using Darcy's Law: Q = kAH/L</t>
  </si>
  <si>
    <t>A =</t>
  </si>
  <si>
    <t>H =</t>
  </si>
  <si>
    <t>L =</t>
  </si>
  <si>
    <t>Permeability coefficient =</t>
  </si>
  <si>
    <t>Length =</t>
  </si>
  <si>
    <t>Width =</t>
  </si>
  <si>
    <t>Surface area of blind inlet sand layer:</t>
  </si>
  <si>
    <t>cfs</t>
  </si>
  <si>
    <t>ft/sec</t>
  </si>
  <si>
    <t>BLIND INLET CAPACITY</t>
  </si>
  <si>
    <t>Based on 1-ft thick sand filter layer at surface as limiting factor in drainage capacity.</t>
  </si>
  <si>
    <t>ft/day  =</t>
  </si>
  <si>
    <t>Maximum water depth =</t>
  </si>
  <si>
    <t>Head = depth of ponded water + sand layer thickness, ft</t>
  </si>
  <si>
    <t xml:space="preserve">Length of seepage flow path through sand layer = </t>
  </si>
  <si>
    <t>V =</t>
  </si>
  <si>
    <t>D =</t>
  </si>
  <si>
    <t>acre-in  =</t>
  </si>
  <si>
    <t>Q =</t>
  </si>
  <si>
    <t>Time to drain =</t>
  </si>
  <si>
    <t>Total required storage volume =</t>
  </si>
  <si>
    <t>QUANTITY COMPUTATIONS</t>
  </si>
  <si>
    <t>Excavation =</t>
  </si>
  <si>
    <t>Coarse Aggregate =</t>
  </si>
  <si>
    <t>Fine Aggregate =</t>
  </si>
  <si>
    <t>4" Perf. PVC Pipe =</t>
  </si>
  <si>
    <t>Cu. Yd.</t>
  </si>
  <si>
    <t>Sq. Yd.</t>
  </si>
  <si>
    <t>Lin. Ft.</t>
  </si>
  <si>
    <t>Geotextile* =</t>
  </si>
  <si>
    <t>Cost</t>
  </si>
  <si>
    <t>Unit</t>
  </si>
  <si>
    <t>Price</t>
  </si>
  <si>
    <t>Total</t>
  </si>
  <si>
    <t>COST ESTIMATE</t>
  </si>
  <si>
    <t>4" Non-perf PVC Pipe =</t>
  </si>
  <si>
    <t>* Covered surface area only (no extra for laps or anchorage)</t>
  </si>
  <si>
    <t>Note geotextile is optional -- if not used, enter $0.00 for unit price.</t>
  </si>
  <si>
    <t>Developed by:</t>
  </si>
  <si>
    <t>Jean Sandstrom, PE</t>
  </si>
  <si>
    <t>Civil Engineer, NRCS, Des Moines, IA</t>
  </si>
  <si>
    <t>Reviewed by:</t>
  </si>
  <si>
    <t>Program support:</t>
  </si>
  <si>
    <t>State Conservation Engineer</t>
  </si>
  <si>
    <t>USDA Natural Resources Conservation Service</t>
  </si>
  <si>
    <t>210 Walnut St, Room 693</t>
  </si>
  <si>
    <t>Des Moines, Iowa 50309-2180</t>
  </si>
  <si>
    <t>(515) 284-4357</t>
  </si>
  <si>
    <t>References:</t>
  </si>
  <si>
    <t>Bruce Atherton, PE</t>
  </si>
  <si>
    <t>Agricultural Engineer, NRCS, Ankeny, IA</t>
  </si>
  <si>
    <t xml:space="preserve">Soil Conservation Service, Soil Mechanics Note No. 7, </t>
  </si>
  <si>
    <r>
      <rPr>
        <i/>
        <sz val="11"/>
        <color theme="1"/>
        <rFont val="Calibri"/>
        <family val="2"/>
        <scheme val="minor"/>
      </rPr>
      <t>The Mechanics of Seepage Analyses</t>
    </r>
    <r>
      <rPr>
        <sz val="11"/>
        <color theme="1"/>
        <rFont val="Calibri"/>
        <family val="2"/>
        <scheme val="minor"/>
      </rPr>
      <t>, October 1979</t>
    </r>
  </si>
  <si>
    <t>Soil Conservation Service, South National Technical Center</t>
  </si>
  <si>
    <t>Measurement and Estimation of Permeabiity of Soils</t>
  </si>
  <si>
    <t>for Animal Waste Storage Facility Design</t>
  </si>
  <si>
    <r>
      <rPr>
        <i/>
        <sz val="11"/>
        <color theme="1"/>
        <rFont val="Calibri"/>
        <family val="2"/>
        <scheme val="minor"/>
      </rPr>
      <t>Underground Outlet</t>
    </r>
    <r>
      <rPr>
        <sz val="11"/>
        <color theme="1"/>
        <rFont val="Calibri"/>
        <family val="2"/>
        <scheme val="minor"/>
      </rPr>
      <t>, August 2011</t>
    </r>
  </si>
  <si>
    <t>NRCS-IA Conservation Practice Standard 620</t>
  </si>
  <si>
    <t>Technical Note, Engineering Series 717, February 1991</t>
  </si>
  <si>
    <t>Date</t>
  </si>
  <si>
    <t>County</t>
  </si>
  <si>
    <t xml:space="preserve">Project Name  </t>
  </si>
  <si>
    <t xml:space="preserve">Computed by  </t>
  </si>
  <si>
    <t xml:space="preserve">Checked by  </t>
  </si>
  <si>
    <t>Blind_Inlet_Capacity.xlsx</t>
  </si>
  <si>
    <t>Use H = 0.5D+L to approximate an average flow rate through the drain</t>
  </si>
  <si>
    <t>Randy Hutton</t>
  </si>
  <si>
    <t>Queen Anne's</t>
  </si>
  <si>
    <t>ZCB</t>
  </si>
  <si>
    <t>Outlet Check</t>
  </si>
  <si>
    <t>Outlet Size______in</t>
  </si>
  <si>
    <t>Slope______%</t>
  </si>
  <si>
    <t>Outlet Matl______</t>
  </si>
  <si>
    <t>Outlet Capacity_______cfs</t>
  </si>
  <si>
    <t>Minimum drawdown time______ Days or Hours</t>
  </si>
  <si>
    <t>Approved by</t>
  </si>
  <si>
    <t>V2.00</t>
  </si>
  <si>
    <t>Version 2.00 Revisions</t>
  </si>
  <si>
    <t>1. Added Outlet Check information</t>
  </si>
  <si>
    <t>2. Added "Approved By"</t>
  </si>
  <si>
    <t>3. Revised Design Notes to reference MSHA gradations</t>
  </si>
  <si>
    <t>4. Added "Minimum Drawdown Time"dependent on land use</t>
  </si>
  <si>
    <t>Days</t>
  </si>
  <si>
    <t>Cu. Yd. or Tons**</t>
  </si>
  <si>
    <t>**Circle Unit of measurement used</t>
  </si>
  <si>
    <t>K.Wolfe 4_9_20</t>
  </si>
  <si>
    <t>5. Revised for use in Maryland and Added Tons to units in cost estimate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</si>
</sst>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000"/>
    <numFmt numFmtId="165" formatCode="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u/>
      <sz val="11"/>
      <color theme="1"/>
      <name val="Calibri"/>
      <family val="2"/>
      <scheme val="minor"/>
    </font>
    <font>
      <sz val="11"/>
      <color rgb="FF000000"/>
      <name val="Calibri"/>
      <family val="2"/>
      <scheme val="minor"/>
    </font>
    <font>
      <sz val="10"/>
      <name val="Arial"/>
      <family val="2"/>
    </font>
    <font>
      <sz val="11"/>
      <name val="Calibri"/>
      <family val="2"/>
      <scheme val="minor"/>
    </font>
    <font>
      <i/>
      <sz val="11"/>
      <color theme="1"/>
      <name val="Calibri"/>
      <family val="2"/>
      <scheme val="minor"/>
    </font>
    <font>
      <sz val="9"/>
      <color indexed="81"/>
      <name val="Tahoma"/>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4" fontId="1" fillId="0" borderId="0" applyFont="0" applyFill="0" applyBorder="0" applyAlignment="0" applyProtection="0"/>
    <xf numFmtId="0" fontId="21" fillId="0" borderId="0"/>
  </cellStyleXfs>
  <cellXfs count="59">
    <xf numFmtId="0" fontId="0" fillId="0" borderId="0" xfId="0"/>
    <xf numFmtId="0" fontId="0" fillId="0" borderId="0" xfId="0" applyAlignment="1">
      <alignment horizontal="right"/>
    </xf>
    <xf numFmtId="164" fontId="0" fillId="0" borderId="0" xfId="0" applyNumberFormat="1"/>
    <xf numFmtId="0" fontId="0" fillId="0" borderId="0" xfId="0" applyBorder="1" applyAlignment="1">
      <alignment horizontal="right"/>
    </xf>
    <xf numFmtId="0" fontId="0" fillId="33" borderId="0" xfId="0" applyFill="1" applyAlignment="1">
      <alignment horizontal="right"/>
    </xf>
    <xf numFmtId="0" fontId="18" fillId="0" borderId="0" xfId="0" applyFont="1"/>
    <xf numFmtId="0" fontId="19" fillId="0" borderId="0" xfId="0" applyFont="1"/>
    <xf numFmtId="165" fontId="0" fillId="33" borderId="0" xfId="0" applyNumberFormat="1" applyFill="1"/>
    <xf numFmtId="0" fontId="16" fillId="0" borderId="11" xfId="0" applyFont="1" applyBorder="1"/>
    <xf numFmtId="0" fontId="16" fillId="0" borderId="12" xfId="0" applyFont="1" applyBorder="1" applyAlignment="1">
      <alignment horizontal="right"/>
    </xf>
    <xf numFmtId="165" fontId="16" fillId="0" borderId="12" xfId="0" applyNumberFormat="1" applyFont="1" applyBorder="1"/>
    <xf numFmtId="0" fontId="16" fillId="0" borderId="0" xfId="0" applyFont="1"/>
    <xf numFmtId="1" fontId="16" fillId="0" borderId="0" xfId="0" applyNumberFormat="1" applyFont="1"/>
    <xf numFmtId="0" fontId="16" fillId="0" borderId="0" xfId="0" applyFont="1" applyBorder="1"/>
    <xf numFmtId="0" fontId="16" fillId="0" borderId="0" xfId="0" applyFont="1" applyBorder="1" applyAlignment="1">
      <alignment horizontal="right"/>
    </xf>
    <xf numFmtId="165" fontId="16" fillId="0" borderId="0" xfId="0" applyNumberFormat="1" applyFont="1" applyBorder="1"/>
    <xf numFmtId="0" fontId="0" fillId="0" borderId="0" xfId="0" applyAlignment="1">
      <alignment horizontal="left"/>
    </xf>
    <xf numFmtId="0" fontId="0" fillId="0" borderId="0" xfId="0" applyAlignment="1">
      <alignment horizontal="center"/>
    </xf>
    <xf numFmtId="44" fontId="0" fillId="0" borderId="0" xfId="42" applyFont="1"/>
    <xf numFmtId="44" fontId="0" fillId="0" borderId="10" xfId="42" applyFont="1" applyBorder="1"/>
    <xf numFmtId="44" fontId="16" fillId="0" borderId="13" xfId="0" applyNumberFormat="1" applyFont="1" applyBorder="1"/>
    <xf numFmtId="0" fontId="0" fillId="0" borderId="10" xfId="0" applyBorder="1" applyAlignment="1">
      <alignment horizontal="center"/>
    </xf>
    <xf numFmtId="165" fontId="0" fillId="0" borderId="0" xfId="0" applyNumberFormat="1"/>
    <xf numFmtId="44" fontId="0" fillId="33" borderId="0" xfId="42" applyFont="1" applyFill="1"/>
    <xf numFmtId="0" fontId="0" fillId="0" borderId="0" xfId="0" applyAlignment="1">
      <alignment horizontal="right"/>
    </xf>
    <xf numFmtId="0" fontId="0" fillId="0" borderId="0" xfId="0" applyBorder="1"/>
    <xf numFmtId="0" fontId="0" fillId="0" borderId="0" xfId="0" applyAlignment="1"/>
    <xf numFmtId="0" fontId="20" fillId="0" borderId="0" xfId="0" applyFont="1" applyAlignment="1" applyProtection="1">
      <alignment vertical="center"/>
    </xf>
    <xf numFmtId="0" fontId="0" fillId="0" borderId="0" xfId="0" applyFont="1" applyAlignment="1" applyProtection="1">
      <alignment vertical="center"/>
    </xf>
    <xf numFmtId="0" fontId="22" fillId="0" borderId="0" xfId="43" applyFont="1" applyAlignment="1" applyProtection="1">
      <alignment vertical="center"/>
    </xf>
    <xf numFmtId="0" fontId="22" fillId="0" borderId="0" xfId="43" applyFont="1" applyFill="1" applyAlignment="1" applyProtection="1">
      <alignment vertical="center"/>
    </xf>
    <xf numFmtId="0" fontId="0" fillId="0" borderId="0" xfId="0" applyAlignment="1" applyProtection="1">
      <alignment vertical="center"/>
    </xf>
    <xf numFmtId="49" fontId="0" fillId="0" borderId="0" xfId="0" applyNumberFormat="1"/>
    <xf numFmtId="0" fontId="0" fillId="0" borderId="0" xfId="0" applyAlignment="1">
      <alignment horizontal="right"/>
    </xf>
    <xf numFmtId="14" fontId="0" fillId="0" borderId="0" xfId="0" applyNumberFormat="1" applyAlignment="1">
      <alignment horizontal="center"/>
    </xf>
    <xf numFmtId="0" fontId="23" fillId="0" borderId="0" xfId="0" applyFont="1"/>
    <xf numFmtId="0" fontId="0" fillId="0" borderId="0" xfId="0" applyFont="1"/>
    <xf numFmtId="14" fontId="0" fillId="0" borderId="0" xfId="0" applyNumberFormat="1" applyAlignment="1">
      <alignment horizontal="center"/>
    </xf>
    <xf numFmtId="0" fontId="0" fillId="0" borderId="0" xfId="0" applyBorder="1" applyAlignment="1">
      <alignment horizontal="center"/>
    </xf>
    <xf numFmtId="14" fontId="0" fillId="0" borderId="0" xfId="0" applyNumberFormat="1" applyBorder="1" applyAlignment="1">
      <alignment horizontal="center"/>
    </xf>
    <xf numFmtId="14" fontId="0" fillId="0" borderId="0" xfId="0" applyNumberFormat="1" applyAlignment="1"/>
    <xf numFmtId="0" fontId="0" fillId="0" borderId="0" xfId="0" applyAlignment="1">
      <alignment horizontal="center"/>
    </xf>
    <xf numFmtId="0" fontId="16" fillId="0" borderId="12" xfId="0" applyFont="1" applyBorder="1"/>
    <xf numFmtId="0" fontId="16" fillId="0" borderId="15" xfId="0" applyFont="1" applyBorder="1" applyAlignment="1">
      <alignment horizontal="center"/>
    </xf>
    <xf numFmtId="0" fontId="0" fillId="0" borderId="13" xfId="0" applyBorder="1" applyAlignment="1">
      <alignment horizontal="center"/>
    </xf>
    <xf numFmtId="0" fontId="0" fillId="0" borderId="16" xfId="0" applyBorder="1" applyAlignment="1">
      <alignment horizontal="center"/>
    </xf>
    <xf numFmtId="0" fontId="0" fillId="33" borderId="10" xfId="0" applyFill="1" applyBorder="1" applyAlignment="1">
      <alignment horizontal="center"/>
    </xf>
    <xf numFmtId="14" fontId="0" fillId="33" borderId="13" xfId="0" applyNumberFormat="1" applyFill="1" applyBorder="1" applyAlignment="1">
      <alignment horizontal="center"/>
    </xf>
    <xf numFmtId="0" fontId="0" fillId="0" borderId="0" xfId="0" applyAlignment="1">
      <alignment horizontal="left"/>
    </xf>
    <xf numFmtId="14" fontId="0" fillId="0" borderId="0" xfId="0" applyNumberFormat="1" applyAlignment="1">
      <alignment horizontal="center"/>
    </xf>
    <xf numFmtId="0" fontId="0" fillId="0" borderId="0" xfId="0" applyAlignment="1">
      <alignment horizontal="center"/>
    </xf>
    <xf numFmtId="0" fontId="16" fillId="0" borderId="10" xfId="0" applyFont="1" applyBorder="1" applyAlignment="1">
      <alignment horizontal="center"/>
    </xf>
    <xf numFmtId="0" fontId="16" fillId="0" borderId="13" xfId="0" applyFont="1" applyBorder="1" applyAlignment="1">
      <alignment horizontal="center"/>
    </xf>
    <xf numFmtId="0" fontId="16" fillId="0" borderId="16" xfId="0" applyFont="1" applyBorder="1" applyAlignment="1">
      <alignment horizontal="center"/>
    </xf>
    <xf numFmtId="0" fontId="16" fillId="0" borderId="14" xfId="0" applyFont="1" applyBorder="1" applyAlignment="1">
      <alignment horizontal="center"/>
    </xf>
    <xf numFmtId="165" fontId="16" fillId="0" borderId="14" xfId="0" applyNumberFormat="1" applyFont="1" applyBorder="1" applyAlignment="1">
      <alignment horizontal="center"/>
    </xf>
    <xf numFmtId="0" fontId="0" fillId="0" borderId="14" xfId="0" applyBorder="1" applyAlignment="1">
      <alignment horizontal="center"/>
    </xf>
    <xf numFmtId="14" fontId="0" fillId="33" borderId="10" xfId="0" applyNumberFormat="1" applyFill="1" applyBorder="1" applyAlignment="1">
      <alignment horizontal="center"/>
    </xf>
    <xf numFmtId="0" fontId="0" fillId="33" borderId="13" xfId="0" applyFill="1" applyBorder="1" applyAlignment="1">
      <alignment horizontal="center"/>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urrency" xfId="42" builtinId="4"/>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3" xr:uid="{00000000-0005-0000-0000-000026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colors>
    <mruColors>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57149</xdr:colOff>
      <xdr:row>0</xdr:row>
      <xdr:rowOff>123824</xdr:rowOff>
    </xdr:from>
    <xdr:to>
      <xdr:col>8</xdr:col>
      <xdr:colOff>876300</xdr:colOff>
      <xdr:row>48</xdr:row>
      <xdr:rowOff>104775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7149" y="123824"/>
          <a:ext cx="6076951" cy="91249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algn="ctr">
            <a:spcBef>
              <a:spcPts val="0"/>
            </a:spcBef>
            <a:spcAft>
              <a:spcPts val="0"/>
            </a:spcAft>
          </a:pPr>
          <a:r>
            <a:rPr lang="en-US" sz="1400" b="1">
              <a:effectLst/>
              <a:latin typeface="+mn-lt"/>
              <a:ea typeface="Calibri"/>
              <a:cs typeface="Times New Roman"/>
            </a:rPr>
            <a:t>Blind Inlets</a:t>
          </a:r>
          <a:endParaRPr lang="en-US" sz="1100">
            <a:effectLst/>
            <a:latin typeface="+mn-lt"/>
            <a:ea typeface="Calibri"/>
            <a:cs typeface="Times New Roman"/>
          </a:endParaRPr>
        </a:p>
        <a:p>
          <a:pPr marL="0" marR="0">
            <a:spcBef>
              <a:spcPts val="0"/>
            </a:spcBef>
            <a:spcAft>
              <a:spcPts val="0"/>
            </a:spcAft>
          </a:pPr>
          <a:r>
            <a:rPr lang="en-US" sz="1100">
              <a:effectLst/>
              <a:latin typeface="+mn-lt"/>
              <a:ea typeface="Calibri"/>
              <a:cs typeface="Times New Roman"/>
            </a:rPr>
            <a:t> </a:t>
          </a:r>
        </a:p>
        <a:p>
          <a:pPr marL="0" marR="0">
            <a:spcBef>
              <a:spcPts val="0"/>
            </a:spcBef>
            <a:spcAft>
              <a:spcPts val="0"/>
            </a:spcAft>
          </a:pPr>
          <a:r>
            <a:rPr lang="en-US" sz="1100" b="1" u="sng">
              <a:effectLst/>
              <a:latin typeface="+mn-lt"/>
              <a:ea typeface="Calibri"/>
              <a:cs typeface="Times New Roman"/>
            </a:rPr>
            <a:t>Definition</a:t>
          </a:r>
          <a:endParaRPr lang="en-US" sz="1100">
            <a:effectLst/>
            <a:latin typeface="+mn-lt"/>
            <a:ea typeface="Calibri"/>
            <a:cs typeface="Times New Roman"/>
          </a:endParaRPr>
        </a:p>
        <a:p>
          <a:pPr marL="0" marR="0">
            <a:spcBef>
              <a:spcPts val="0"/>
            </a:spcBef>
            <a:spcAft>
              <a:spcPts val="600"/>
            </a:spcAft>
          </a:pPr>
          <a:r>
            <a:rPr lang="en-US" sz="1100">
              <a:effectLst/>
              <a:latin typeface="+mn-lt"/>
              <a:ea typeface="Calibri"/>
              <a:cs typeface="Times New Roman"/>
            </a:rPr>
            <a:t>A blind inlet, also called a French drain, is an intake structure that allows entry of surface water to a subsurface drain through a trench filled with clean coarse aggregate. It is sometimes used in place of a perforated tile riser or pipe inlet orifice.</a:t>
          </a:r>
        </a:p>
        <a:p>
          <a:pPr marL="0" marR="0">
            <a:spcBef>
              <a:spcPts val="0"/>
            </a:spcBef>
            <a:spcAft>
              <a:spcPts val="0"/>
            </a:spcAft>
          </a:pPr>
          <a:r>
            <a:rPr lang="en-US" sz="1100" b="1" u="sng">
              <a:effectLst/>
              <a:latin typeface="+mn-lt"/>
              <a:ea typeface="Calibri"/>
              <a:cs typeface="Times New Roman"/>
            </a:rPr>
            <a:t>Purpose</a:t>
          </a:r>
          <a:endParaRPr lang="en-US" sz="1100">
            <a:effectLst/>
            <a:latin typeface="+mn-lt"/>
            <a:ea typeface="Calibri"/>
            <a:cs typeface="Times New Roman"/>
          </a:endParaRPr>
        </a:p>
        <a:p>
          <a:pPr marL="0" marR="0">
            <a:spcBef>
              <a:spcPts val="0"/>
            </a:spcBef>
            <a:spcAft>
              <a:spcPts val="600"/>
            </a:spcAft>
          </a:pPr>
          <a:r>
            <a:rPr lang="en-US" sz="1100">
              <a:effectLst/>
              <a:latin typeface="+mn-lt"/>
              <a:ea typeface="Calibri"/>
              <a:cs typeface="Times New Roman"/>
            </a:rPr>
            <a:t>When filtered with properly graded aggregates, the blind inlet can minimize the amount of sediment and contaminants that would normally enter a tile system and be transported to receiving ditches or streams.</a:t>
          </a:r>
        </a:p>
        <a:p>
          <a:pPr marL="0" marR="0">
            <a:spcBef>
              <a:spcPts val="0"/>
            </a:spcBef>
            <a:spcAft>
              <a:spcPts val="0"/>
            </a:spcAft>
          </a:pPr>
          <a:r>
            <a:rPr lang="en-US" sz="1100" b="1" u="sng">
              <a:effectLst/>
              <a:latin typeface="+mn-lt"/>
              <a:ea typeface="Calibri"/>
              <a:cs typeface="Times New Roman"/>
            </a:rPr>
            <a:t>Description</a:t>
          </a:r>
          <a:endParaRPr lang="en-US" sz="1100">
            <a:effectLst/>
            <a:latin typeface="+mn-lt"/>
            <a:ea typeface="Calibri"/>
            <a:cs typeface="Times New Roman"/>
          </a:endParaRPr>
        </a:p>
        <a:p>
          <a:pPr marL="0" marR="0">
            <a:spcBef>
              <a:spcPts val="0"/>
            </a:spcBef>
            <a:spcAft>
              <a:spcPts val="600"/>
            </a:spcAft>
          </a:pPr>
          <a:r>
            <a:rPr lang="en-US" sz="1100">
              <a:effectLst/>
              <a:latin typeface="+mn-lt"/>
              <a:ea typeface="Calibri"/>
              <a:cs typeface="Times New Roman"/>
            </a:rPr>
            <a:t>Maryland's blind inlet consists of 4” perforated Schedule 40 PVC pipe embedded in a 2-ft thick layer of clean coarse aggregate.  The bottom and sides of the trench or excavation area may be lined with geotextile if deemed necessary for separation from the base soil or to prevent piping of the base soil material.  A minimum 1-ft thick layer of clean sand is placed over the top of the coarse aggregate.  No geotextile should be placed between the coarse and fine aggregate layers. The top of the sand layer is flush with the existing ground surface.  Size of the inlet may be varied to provide the required capacity.</a:t>
          </a:r>
        </a:p>
        <a:p>
          <a:pPr marL="0" marR="0">
            <a:spcBef>
              <a:spcPts val="0"/>
            </a:spcBef>
            <a:spcAft>
              <a:spcPts val="0"/>
            </a:spcAft>
          </a:pPr>
          <a:r>
            <a:rPr lang="en-US" sz="1100" b="1" u="sng">
              <a:effectLst/>
              <a:latin typeface="+mn-lt"/>
              <a:ea typeface="Calibri"/>
              <a:cs typeface="Times New Roman"/>
            </a:rPr>
            <a:t>Aggregate gradations</a:t>
          </a:r>
          <a:endParaRPr lang="en-US" sz="1100">
            <a:effectLst/>
            <a:latin typeface="+mn-lt"/>
            <a:ea typeface="Calibri"/>
            <a:cs typeface="Times New Roman"/>
          </a:endParaRPr>
        </a:p>
        <a:p>
          <a:pPr marL="0" marR="0">
            <a:spcBef>
              <a:spcPts val="0"/>
            </a:spcBef>
            <a:spcAft>
              <a:spcPts val="600"/>
            </a:spcAft>
          </a:pPr>
          <a:r>
            <a:rPr lang="en-US" sz="1100">
              <a:effectLst/>
              <a:latin typeface="+mn-lt"/>
              <a:ea typeface="Calibri"/>
              <a:cs typeface="Times New Roman"/>
            </a:rPr>
            <a:t>Filtration is key to minimizing sediment entry into the inlet. The sand layer should be graded to function as a filter for the surrounding soils (in Maryland, typically fine-grained materials such as loams or silty/sandy clays). The coarse aggregate should be graded to function as a filter for the sand layer. In turn, the perforations in the pipe must be sized to prevent migration of the aggregate particles into the pipe.</a:t>
          </a:r>
        </a:p>
        <a:p>
          <a:pPr marL="0" marR="0">
            <a:spcBef>
              <a:spcPts val="0"/>
            </a:spcBef>
            <a:spcAft>
              <a:spcPts val="0"/>
            </a:spcAft>
          </a:pPr>
          <a:r>
            <a:rPr lang="en-US" sz="1100">
              <a:effectLst/>
              <a:latin typeface="+mn-lt"/>
              <a:ea typeface="Calibri"/>
              <a:cs typeface="Times New Roman"/>
            </a:rPr>
            <a:t>Use the following gradations when installing a blind inlet in fine-grained soils:</a:t>
          </a:r>
        </a:p>
        <a:p>
          <a:pPr marL="0" marR="0">
            <a:spcBef>
              <a:spcPts val="0"/>
            </a:spcBef>
            <a:spcAft>
              <a:spcPts val="0"/>
            </a:spcAft>
            <a:tabLst>
              <a:tab pos="1485900" algn="ctr"/>
              <a:tab pos="4457700" algn="ctr"/>
            </a:tabLst>
          </a:pPr>
          <a:r>
            <a:rPr lang="en-US" sz="1100">
              <a:effectLst/>
              <a:latin typeface="+mn-lt"/>
              <a:ea typeface="Calibri"/>
              <a:cs typeface="Times New Roman"/>
            </a:rPr>
            <a:t>	</a:t>
          </a:r>
        </a:p>
        <a:p>
          <a:pPr marL="0" marR="0">
            <a:spcBef>
              <a:spcPts val="0"/>
            </a:spcBef>
            <a:spcAft>
              <a:spcPts val="0"/>
            </a:spcAft>
            <a:tabLst>
              <a:tab pos="1485900" algn="ctr"/>
              <a:tab pos="4457700" algn="ctr"/>
            </a:tabLst>
          </a:pPr>
          <a:r>
            <a:rPr lang="en-US" sz="1100">
              <a:effectLst/>
              <a:latin typeface="+mn-lt"/>
              <a:ea typeface="Calibri"/>
              <a:cs typeface="Times New Roman"/>
            </a:rPr>
            <a:t>	</a:t>
          </a:r>
          <a:r>
            <a:rPr lang="en-US" sz="1100" u="sng">
              <a:effectLst/>
              <a:latin typeface="+mn-lt"/>
              <a:ea typeface="Calibri"/>
              <a:cs typeface="Times New Roman"/>
            </a:rPr>
            <a:t>Fine Aggregate</a:t>
          </a:r>
          <a:r>
            <a:rPr lang="en-US" sz="1100">
              <a:effectLst/>
              <a:latin typeface="+mn-lt"/>
              <a:ea typeface="Calibri"/>
              <a:cs typeface="Times New Roman"/>
            </a:rPr>
            <a:t>	</a:t>
          </a:r>
          <a:r>
            <a:rPr lang="en-US" sz="1100" u="sng">
              <a:effectLst/>
              <a:latin typeface="+mn-lt"/>
              <a:ea typeface="Calibri"/>
              <a:cs typeface="Times New Roman"/>
            </a:rPr>
            <a:t>Coarse Aggregate</a:t>
          </a:r>
          <a:endParaRPr lang="en-US" sz="1100">
            <a:effectLst/>
            <a:latin typeface="+mn-lt"/>
            <a:ea typeface="Calibri"/>
            <a:cs typeface="Times New Roman"/>
          </a:endParaRPr>
        </a:p>
        <a:p>
          <a:pPr marL="0" marR="0">
            <a:spcBef>
              <a:spcPts val="0"/>
            </a:spcBef>
            <a:spcAft>
              <a:spcPts val="0"/>
            </a:spcAft>
            <a:tabLst>
              <a:tab pos="914400" algn="ctr"/>
              <a:tab pos="2057400" algn="ctr"/>
              <a:tab pos="3886200" algn="ctr"/>
              <a:tab pos="5029200" algn="ctr"/>
            </a:tabLst>
          </a:pPr>
          <a:r>
            <a:rPr lang="en-US" sz="1100">
              <a:effectLst/>
              <a:latin typeface="+mn-lt"/>
              <a:ea typeface="Calibri"/>
              <a:cs typeface="Times New Roman"/>
            </a:rPr>
            <a:t>	</a:t>
          </a:r>
          <a:r>
            <a:rPr lang="en-US" sz="1100" u="sng">
              <a:effectLst/>
              <a:latin typeface="+mn-lt"/>
              <a:ea typeface="Calibri"/>
              <a:cs typeface="Times New Roman"/>
            </a:rPr>
            <a:t>U.S. Sieve</a:t>
          </a:r>
          <a:r>
            <a:rPr lang="en-US" sz="1100">
              <a:effectLst/>
              <a:latin typeface="+mn-lt"/>
              <a:ea typeface="Calibri"/>
              <a:cs typeface="Times New Roman"/>
            </a:rPr>
            <a:t>	</a:t>
          </a:r>
          <a:r>
            <a:rPr lang="en-US" sz="1100" u="sng">
              <a:effectLst/>
              <a:latin typeface="+mn-lt"/>
              <a:ea typeface="Calibri"/>
              <a:cs typeface="Times New Roman"/>
            </a:rPr>
            <a:t>Percent</a:t>
          </a:r>
          <a:r>
            <a:rPr lang="en-US" sz="1100">
              <a:effectLst/>
              <a:latin typeface="+mn-lt"/>
              <a:ea typeface="Calibri"/>
              <a:cs typeface="Times New Roman"/>
            </a:rPr>
            <a:t>	</a:t>
          </a:r>
          <a:r>
            <a:rPr lang="en-US" sz="1100" u="sng">
              <a:effectLst/>
              <a:latin typeface="+mn-lt"/>
              <a:ea typeface="Calibri"/>
              <a:cs typeface="Times New Roman"/>
            </a:rPr>
            <a:t>U.S. Sieve</a:t>
          </a:r>
          <a:r>
            <a:rPr lang="en-US" sz="1100">
              <a:effectLst/>
              <a:latin typeface="+mn-lt"/>
              <a:ea typeface="Calibri"/>
              <a:cs typeface="Times New Roman"/>
            </a:rPr>
            <a:t>	</a:t>
          </a:r>
          <a:r>
            <a:rPr lang="en-US" sz="1100" u="sng">
              <a:effectLst/>
              <a:latin typeface="+mn-lt"/>
              <a:ea typeface="Calibri"/>
              <a:cs typeface="Times New Roman"/>
            </a:rPr>
            <a:t> Percent</a:t>
          </a:r>
          <a:endParaRPr lang="en-US" sz="1100">
            <a:effectLst/>
            <a:latin typeface="+mn-lt"/>
            <a:ea typeface="Calibri"/>
            <a:cs typeface="Times New Roman"/>
          </a:endParaRPr>
        </a:p>
        <a:p>
          <a:pPr marL="0" marR="0">
            <a:spcBef>
              <a:spcPts val="0"/>
            </a:spcBef>
            <a:spcAft>
              <a:spcPts val="0"/>
            </a:spcAft>
            <a:tabLst>
              <a:tab pos="914400" algn="ctr"/>
              <a:tab pos="2057400" algn="ctr"/>
              <a:tab pos="3886200" algn="ctr"/>
              <a:tab pos="5029200" algn="ctr"/>
            </a:tabLst>
          </a:pPr>
          <a:r>
            <a:rPr lang="en-US" sz="1100">
              <a:effectLst/>
              <a:latin typeface="+mn-lt"/>
              <a:ea typeface="Calibri"/>
              <a:cs typeface="Times New Roman"/>
            </a:rPr>
            <a:t>	</a:t>
          </a:r>
          <a:r>
            <a:rPr lang="en-US" sz="1100" u="sng">
              <a:effectLst/>
              <a:latin typeface="+mn-lt"/>
              <a:ea typeface="Calibri"/>
              <a:cs typeface="Times New Roman"/>
            </a:rPr>
            <a:t>Designation</a:t>
          </a:r>
          <a:r>
            <a:rPr lang="en-US" sz="1100">
              <a:effectLst/>
              <a:latin typeface="+mn-lt"/>
              <a:ea typeface="Calibri"/>
              <a:cs typeface="Times New Roman"/>
            </a:rPr>
            <a:t>	</a:t>
          </a:r>
          <a:r>
            <a:rPr lang="en-US" sz="1100" u="sng">
              <a:effectLst/>
              <a:latin typeface="+mn-lt"/>
              <a:ea typeface="Calibri"/>
              <a:cs typeface="Times New Roman"/>
            </a:rPr>
            <a:t>Passing Sieve</a:t>
          </a:r>
          <a:r>
            <a:rPr lang="en-US" sz="1100">
              <a:effectLst/>
              <a:latin typeface="+mn-lt"/>
              <a:ea typeface="Calibri"/>
              <a:cs typeface="Times New Roman"/>
            </a:rPr>
            <a:t>	</a:t>
          </a:r>
          <a:r>
            <a:rPr lang="en-US" sz="1100" u="sng">
              <a:effectLst/>
              <a:latin typeface="+mn-lt"/>
              <a:ea typeface="Calibri"/>
              <a:cs typeface="Times New Roman"/>
            </a:rPr>
            <a:t>Designation</a:t>
          </a:r>
          <a:r>
            <a:rPr lang="en-US" sz="1100">
              <a:effectLst/>
              <a:latin typeface="+mn-lt"/>
              <a:ea typeface="Calibri"/>
              <a:cs typeface="Times New Roman"/>
            </a:rPr>
            <a:t>	</a:t>
          </a:r>
          <a:r>
            <a:rPr lang="en-US" sz="1100" u="sng">
              <a:effectLst/>
              <a:latin typeface="+mn-lt"/>
              <a:ea typeface="Calibri"/>
              <a:cs typeface="Times New Roman"/>
            </a:rPr>
            <a:t>Passing Sieve</a:t>
          </a:r>
          <a:endParaRPr lang="en-US" sz="1100">
            <a:effectLst/>
            <a:latin typeface="+mn-lt"/>
            <a:ea typeface="Calibri"/>
            <a:cs typeface="Times New Roman"/>
          </a:endParaRPr>
        </a:p>
        <a:p>
          <a:pPr marL="0" marR="0">
            <a:spcBef>
              <a:spcPts val="0"/>
            </a:spcBef>
            <a:spcAft>
              <a:spcPts val="0"/>
            </a:spcAft>
            <a:tabLst>
              <a:tab pos="914400" algn="ctr"/>
              <a:tab pos="2057400" algn="ctr"/>
              <a:tab pos="3886200" algn="ctr"/>
              <a:tab pos="5029200" algn="ctr"/>
            </a:tabLst>
          </a:pPr>
          <a:r>
            <a:rPr lang="en-US" sz="1100">
              <a:effectLst/>
              <a:latin typeface="+mn-lt"/>
              <a:ea typeface="Calibri"/>
              <a:cs typeface="Times New Roman"/>
            </a:rPr>
            <a:t>	3/8	100	1-1/2	100</a:t>
          </a:r>
        </a:p>
        <a:p>
          <a:pPr marL="0" marR="0">
            <a:spcBef>
              <a:spcPts val="0"/>
            </a:spcBef>
            <a:spcAft>
              <a:spcPts val="0"/>
            </a:spcAft>
            <a:tabLst>
              <a:tab pos="914400" algn="ctr"/>
              <a:tab pos="2057400" algn="ctr"/>
              <a:tab pos="3886200" algn="ctr"/>
              <a:tab pos="5029200" algn="ctr"/>
            </a:tabLst>
          </a:pPr>
          <a:r>
            <a:rPr lang="en-US" sz="1100">
              <a:effectLst/>
              <a:latin typeface="+mn-lt"/>
              <a:ea typeface="Calibri"/>
              <a:cs typeface="Times New Roman"/>
            </a:rPr>
            <a:t>	No. 4	75-100	3/4	75-100</a:t>
          </a:r>
        </a:p>
        <a:p>
          <a:pPr marL="0" marR="0">
            <a:spcBef>
              <a:spcPts val="0"/>
            </a:spcBef>
            <a:spcAft>
              <a:spcPts val="0"/>
            </a:spcAft>
            <a:tabLst>
              <a:tab pos="914400" algn="ctr"/>
              <a:tab pos="2057400" algn="ctr"/>
              <a:tab pos="3886200" algn="ctr"/>
              <a:tab pos="5029200" algn="ctr"/>
            </a:tabLst>
          </a:pPr>
          <a:r>
            <a:rPr lang="en-US" sz="1100">
              <a:effectLst/>
              <a:latin typeface="+mn-lt"/>
              <a:ea typeface="Calibri"/>
              <a:cs typeface="Times New Roman"/>
            </a:rPr>
            <a:t>	No. 8	25-80	1/2	25-80</a:t>
          </a:r>
        </a:p>
        <a:p>
          <a:pPr marL="0" marR="0">
            <a:spcBef>
              <a:spcPts val="0"/>
            </a:spcBef>
            <a:spcAft>
              <a:spcPts val="0"/>
            </a:spcAft>
            <a:tabLst>
              <a:tab pos="914400" algn="ctr"/>
              <a:tab pos="2057400" algn="ctr"/>
              <a:tab pos="3886200" algn="ctr"/>
              <a:tab pos="5029200" algn="ctr"/>
            </a:tabLst>
          </a:pPr>
          <a:r>
            <a:rPr lang="en-US" sz="1100">
              <a:effectLst/>
              <a:latin typeface="+mn-lt"/>
              <a:ea typeface="Calibri"/>
              <a:cs typeface="Times New Roman"/>
            </a:rPr>
            <a:t>	No. 16	20-60	3/8	20-60</a:t>
          </a:r>
        </a:p>
        <a:p>
          <a:pPr marL="0" marR="0">
            <a:spcBef>
              <a:spcPts val="0"/>
            </a:spcBef>
            <a:spcAft>
              <a:spcPts val="0"/>
            </a:spcAft>
            <a:tabLst>
              <a:tab pos="914400" algn="ctr"/>
              <a:tab pos="2057400" algn="ctr"/>
              <a:tab pos="3886200" algn="ctr"/>
              <a:tab pos="5029200" algn="ctr"/>
            </a:tabLst>
          </a:pPr>
          <a:r>
            <a:rPr lang="en-US" sz="1100">
              <a:effectLst/>
              <a:latin typeface="+mn-lt"/>
              <a:ea typeface="Calibri"/>
              <a:cs typeface="Times New Roman"/>
            </a:rPr>
            <a:t>	No. 30	0-10	No. 4	0-10</a:t>
          </a:r>
        </a:p>
        <a:p>
          <a:pPr marL="0" marR="0">
            <a:spcBef>
              <a:spcPts val="0"/>
            </a:spcBef>
            <a:spcAft>
              <a:spcPts val="0"/>
            </a:spcAft>
            <a:tabLst>
              <a:tab pos="914400" algn="ctr"/>
              <a:tab pos="2057400" algn="ctr"/>
              <a:tab pos="3886200" algn="ctr"/>
              <a:tab pos="5029200" algn="ctr"/>
            </a:tabLst>
          </a:pPr>
          <a:r>
            <a:rPr lang="en-US" sz="1100">
              <a:effectLst/>
              <a:latin typeface="+mn-lt"/>
              <a:ea typeface="Calibri"/>
              <a:cs typeface="Times New Roman"/>
            </a:rPr>
            <a:t>	No. 50	0-5	No. 8	0-5</a:t>
          </a:r>
        </a:p>
        <a:p>
          <a:pPr marL="0" marR="0">
            <a:spcBef>
              <a:spcPts val="0"/>
            </a:spcBef>
            <a:spcAft>
              <a:spcPts val="0"/>
            </a:spcAft>
            <a:tabLst>
              <a:tab pos="914400" algn="ctr"/>
              <a:tab pos="2057400" algn="ctr"/>
              <a:tab pos="3886200" algn="ctr"/>
              <a:tab pos="5029200" algn="ctr"/>
            </a:tabLst>
          </a:pPr>
          <a:r>
            <a:rPr lang="en-US" sz="1100">
              <a:effectLst/>
              <a:latin typeface="+mn-lt"/>
              <a:ea typeface="Calibri"/>
              <a:cs typeface="Times New Roman"/>
            </a:rPr>
            <a:t>	No. 100	0-6	No. 100	0-3</a:t>
          </a:r>
        </a:p>
        <a:p>
          <a:pPr marL="0" marR="0">
            <a:spcBef>
              <a:spcPts val="0"/>
            </a:spcBef>
            <a:spcAft>
              <a:spcPts val="600"/>
            </a:spcAft>
            <a:tabLst>
              <a:tab pos="914400" algn="ctr"/>
              <a:tab pos="2057400" algn="ctr"/>
              <a:tab pos="3886200" algn="ctr"/>
              <a:tab pos="5029200" algn="ctr"/>
            </a:tabLst>
          </a:pPr>
          <a:r>
            <a:rPr lang="en-US" sz="1100">
              <a:effectLst/>
              <a:latin typeface="+mn-lt"/>
              <a:ea typeface="Calibri"/>
              <a:cs typeface="Times New Roman"/>
            </a:rPr>
            <a:t>	No. 200	0-3</a:t>
          </a:r>
        </a:p>
        <a:p>
          <a:pPr marL="0" marR="0">
            <a:spcBef>
              <a:spcPts val="0"/>
            </a:spcBef>
            <a:spcAft>
              <a:spcPts val="600"/>
            </a:spcAft>
          </a:pPr>
          <a:r>
            <a:rPr lang="en-US" sz="1100">
              <a:effectLst/>
              <a:latin typeface="+mn-lt"/>
              <a:ea typeface="Calibri"/>
              <a:cs typeface="Times New Roman"/>
            </a:rPr>
            <a:t>For Maryland use MSHA Fine Aggregate for Portland cement concrete  and MSHA #57's for the course aggregate.</a:t>
          </a:r>
        </a:p>
        <a:p>
          <a:pPr marL="0" marR="0">
            <a:spcBef>
              <a:spcPts val="0"/>
            </a:spcBef>
            <a:spcAft>
              <a:spcPts val="600"/>
            </a:spcAft>
          </a:pPr>
          <a:r>
            <a:rPr lang="en-US" sz="1100">
              <a:effectLst/>
              <a:latin typeface="+mn-lt"/>
              <a:ea typeface="Calibri"/>
              <a:cs typeface="Times New Roman"/>
            </a:rPr>
            <a:t>The perforations in the pipe must be smaller than the filter D85 size. The minimum D85 for the coarse aggregate above is about 14 mm, or 1/2” maximum perforation size.  3/8” perforations were used for the blind inlet design, based upon AASHTO M278, specifications for highway underdrains. See standard drawing</a:t>
          </a:r>
          <a:r>
            <a:rPr lang="en-US" sz="1100" baseline="0">
              <a:effectLst/>
              <a:latin typeface="+mn-lt"/>
              <a:ea typeface="Calibri"/>
              <a:cs typeface="Times New Roman"/>
            </a:rPr>
            <a:t> or pdf for details.</a:t>
          </a:r>
          <a:endParaRPr lang="en-US" sz="1100">
            <a:effectLst/>
            <a:latin typeface="+mn-lt"/>
            <a:ea typeface="Calibri"/>
            <a:cs typeface="Times New Roman"/>
          </a:endParaRPr>
        </a:p>
        <a:p>
          <a:pPr marL="0" marR="0">
            <a:spcBef>
              <a:spcPts val="0"/>
            </a:spcBef>
            <a:spcAft>
              <a:spcPts val="0"/>
            </a:spcAft>
          </a:pPr>
          <a:r>
            <a:rPr lang="en-US" sz="1100" b="1" u="sng">
              <a:effectLst/>
              <a:latin typeface="+mn-lt"/>
              <a:ea typeface="Calibri"/>
              <a:cs typeface="Times New Roman"/>
            </a:rPr>
            <a:t>Blind Inlet Hydraulic Design</a:t>
          </a:r>
          <a:endParaRPr lang="en-US" sz="1100">
            <a:effectLst/>
            <a:latin typeface="+mn-lt"/>
            <a:ea typeface="Calibri"/>
            <a:cs typeface="Times New Roman"/>
          </a:endParaRPr>
        </a:p>
        <a:p>
          <a:pPr marL="0" marR="0" indent="0" defTabSz="914400" eaLnBrk="1" fontAlgn="auto" latinLnBrk="0" hangingPunct="1">
            <a:lnSpc>
              <a:spcPct val="100000"/>
            </a:lnSpc>
            <a:spcBef>
              <a:spcPts val="0"/>
            </a:spcBef>
            <a:spcAft>
              <a:spcPts val="0"/>
            </a:spcAft>
            <a:buClrTx/>
            <a:buSzTx/>
            <a:buFontTx/>
            <a:buNone/>
            <a:tabLst/>
            <a:defRPr/>
          </a:pPr>
          <a:r>
            <a:rPr lang="en-US" sz="1100">
              <a:effectLst/>
              <a:latin typeface="+mn-lt"/>
              <a:ea typeface="Calibri"/>
              <a:cs typeface="Times New Roman"/>
            </a:rPr>
            <a:t>There are many components of a blind inlet that may govern the flow capacity, including the permeability of the coarse and fine aggregates, pipe size, perforation size and spacing, outlet pipe size and slope, tailwater at outlet, flow from other intakes into the same collector pipe, etc.  For the blind inlet configuration shown on the drawings, the governing factor for capacity is the sand filter layer. The </a:t>
          </a:r>
          <a:r>
            <a:rPr lang="en-US" sz="1100">
              <a:solidFill>
                <a:schemeClr val="dk1"/>
              </a:solidFill>
              <a:effectLst/>
              <a:latin typeface="+mn-lt"/>
              <a:ea typeface="+mn-ea"/>
              <a:cs typeface="+mn-cs"/>
            </a:rPr>
            <a:t>designer should verify that the tile outlet to which it is connected has sufficient capacity to handle the design flow.  The hydraulic design shall meet the requirements of Conservation Practice Standard Underground Outlet, Code 620.</a:t>
          </a:r>
          <a:endParaRPr lang="en-US">
            <a:effectLst/>
          </a:endParaRPr>
        </a:p>
        <a:p>
          <a:r>
            <a:rPr lang="en-US" sz="1100">
              <a:effectLst/>
              <a:latin typeface="+mn-lt"/>
              <a:ea typeface="Calibri"/>
              <a:cs typeface="Times New Roman"/>
            </a:rPr>
            <a:t> </a:t>
          </a:r>
          <a:endParaRPr lang="en-US" sz="1100"/>
        </a:p>
      </xdr:txBody>
    </xdr:sp>
    <xdr:clientData/>
  </xdr:twoCellAnchor>
  <xdr:twoCellAnchor>
    <xdr:from>
      <xdr:col>0</xdr:col>
      <xdr:colOff>76199</xdr:colOff>
      <xdr:row>49</xdr:row>
      <xdr:rowOff>142874</xdr:rowOff>
    </xdr:from>
    <xdr:to>
      <xdr:col>8</xdr:col>
      <xdr:colOff>866775</xdr:colOff>
      <xdr:row>97</xdr:row>
      <xdr:rowOff>85725</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76199" y="9477374"/>
          <a:ext cx="5667376" cy="90868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a:spcBef>
              <a:spcPts val="0"/>
            </a:spcBef>
            <a:spcAft>
              <a:spcPts val="600"/>
            </a:spcAft>
          </a:pPr>
          <a:endParaRPr lang="en-US" sz="1100">
            <a:effectLst/>
            <a:latin typeface="+mn-lt"/>
            <a:ea typeface="Calibri"/>
            <a:cs typeface="Times New Roman"/>
          </a:endParaRPr>
        </a:p>
        <a:p>
          <a:pPr marL="0" marR="0">
            <a:spcBef>
              <a:spcPts val="0"/>
            </a:spcBef>
            <a:spcAft>
              <a:spcPts val="600"/>
            </a:spcAft>
          </a:pPr>
          <a:r>
            <a:rPr lang="en-US" sz="1100">
              <a:effectLst/>
              <a:latin typeface="+mn-lt"/>
              <a:ea typeface="Calibri"/>
              <a:cs typeface="Times New Roman"/>
            </a:rPr>
            <a:t>Hydraulic capacity of the blind inlet sand filter layer is computed using Darcy’s law:</a:t>
          </a:r>
        </a:p>
        <a:p>
          <a:pPr marL="0" marR="0">
            <a:spcBef>
              <a:spcPts val="0"/>
            </a:spcBef>
            <a:spcAft>
              <a:spcPts val="600"/>
            </a:spcAft>
          </a:pPr>
          <a:r>
            <a:rPr lang="en-US" sz="1100">
              <a:effectLst/>
              <a:latin typeface="+mn-lt"/>
              <a:ea typeface="Calibri"/>
              <a:cs typeface="Times New Roman"/>
            </a:rPr>
            <a:t>Q = kAH/L	where	Q = flow rate through the filter</a:t>
          </a:r>
          <a:br>
            <a:rPr lang="en-US" sz="1100">
              <a:effectLst/>
              <a:latin typeface="+mn-lt"/>
              <a:ea typeface="Calibri"/>
              <a:cs typeface="Times New Roman"/>
            </a:rPr>
          </a:br>
          <a:r>
            <a:rPr lang="en-US" sz="1100">
              <a:effectLst/>
              <a:latin typeface="+mn-lt"/>
              <a:ea typeface="Calibri"/>
              <a:cs typeface="Times New Roman"/>
            </a:rPr>
            <a:t>		k = coefficient of permeability through a soil or aggregate layer</a:t>
          </a:r>
          <a:br>
            <a:rPr lang="en-US" sz="1100">
              <a:effectLst/>
              <a:latin typeface="+mn-lt"/>
              <a:ea typeface="Calibri"/>
              <a:cs typeface="Times New Roman"/>
            </a:rPr>
          </a:br>
          <a:r>
            <a:rPr lang="en-US" sz="1100">
              <a:effectLst/>
              <a:latin typeface="+mn-lt"/>
              <a:ea typeface="Calibri"/>
              <a:cs typeface="Times New Roman"/>
            </a:rPr>
            <a:t>		A = surface area of the inlet</a:t>
          </a:r>
          <a:br>
            <a:rPr lang="en-US" sz="1100">
              <a:effectLst/>
              <a:latin typeface="+mn-lt"/>
              <a:ea typeface="Calibri"/>
              <a:cs typeface="Times New Roman"/>
            </a:rPr>
          </a:br>
          <a:r>
            <a:rPr lang="en-US" sz="1100">
              <a:effectLst/>
              <a:latin typeface="+mn-lt"/>
              <a:ea typeface="Calibri"/>
              <a:cs typeface="Times New Roman"/>
            </a:rPr>
            <a:t>		H = hydraulic head = depth of ponded water + thickness of sand layer</a:t>
          </a:r>
          <a:br>
            <a:rPr lang="en-US" sz="1100">
              <a:effectLst/>
              <a:latin typeface="+mn-lt"/>
              <a:ea typeface="Calibri"/>
              <a:cs typeface="Times New Roman"/>
            </a:rPr>
          </a:br>
          <a:r>
            <a:rPr lang="en-US" sz="1100">
              <a:effectLst/>
              <a:latin typeface="+mn-lt"/>
              <a:ea typeface="Calibri"/>
              <a:cs typeface="Times New Roman"/>
            </a:rPr>
            <a:t>		L = length of flow path through sand layer = thickness of sand layer</a:t>
          </a:r>
        </a:p>
        <a:p>
          <a:pPr marL="0" marR="0">
            <a:spcBef>
              <a:spcPts val="0"/>
            </a:spcBef>
            <a:spcAft>
              <a:spcPts val="600"/>
            </a:spcAft>
          </a:pPr>
          <a:r>
            <a:rPr lang="en-US" sz="1100">
              <a:effectLst/>
              <a:latin typeface="+mn-lt"/>
              <a:ea typeface="Calibri"/>
              <a:cs typeface="Times New Roman"/>
            </a:rPr>
            <a:t>Blind inlets for depressional areas should be sized to drain the runoff from a 2-year 24-hour storm, or the spillover capacity of the depression, if less than the 2-year runoff, within 24 to 48 hours. </a:t>
          </a:r>
        </a:p>
        <a:p>
          <a:pPr marL="0" marR="0">
            <a:spcBef>
              <a:spcPts val="0"/>
            </a:spcBef>
            <a:spcAft>
              <a:spcPts val="600"/>
            </a:spcAft>
          </a:pPr>
          <a:r>
            <a:rPr lang="en-US" sz="1100">
              <a:effectLst/>
              <a:latin typeface="+mn-lt"/>
              <a:ea typeface="Calibri"/>
              <a:cs typeface="Times New Roman"/>
            </a:rPr>
            <a:t>Go to the Design tab of this spreadsheet to compute Q for a given size inlet.</a:t>
          </a:r>
          <a:r>
            <a:rPr lang="en-US" sz="1100" baseline="0">
              <a:effectLst/>
              <a:latin typeface="+mn-lt"/>
              <a:ea typeface="Calibri"/>
              <a:cs typeface="Times New Roman"/>
            </a:rPr>
            <a:t>   Input the required storage volume  and the maximum depth of water in the depression, and the estimated length and width of the blind inlet. </a:t>
          </a:r>
          <a:r>
            <a:rPr lang="en-US" sz="1100">
              <a:effectLst/>
              <a:latin typeface="+mn-lt"/>
              <a:ea typeface="Calibri"/>
              <a:cs typeface="Times New Roman"/>
            </a:rPr>
            <a:t>The spreadsheet  computes the time required to drain the design storage volume. Computations are based on an average hydraulic head of one-half the maximum depth of ponded water. Modify the inlet dimensions</a:t>
          </a:r>
          <a:r>
            <a:rPr lang="en-US" sz="1100" baseline="0">
              <a:effectLst/>
              <a:latin typeface="+mn-lt"/>
              <a:ea typeface="Calibri"/>
              <a:cs typeface="Times New Roman"/>
            </a:rPr>
            <a:t> if needed to achieve the desired drawdown time.</a:t>
          </a:r>
        </a:p>
        <a:p>
          <a:pPr marL="0" marR="0">
            <a:spcBef>
              <a:spcPts val="0"/>
            </a:spcBef>
            <a:spcAft>
              <a:spcPts val="600"/>
            </a:spcAft>
          </a:pPr>
          <a:r>
            <a:rPr lang="en-US" sz="1100" baseline="0">
              <a:effectLst/>
              <a:latin typeface="+mn-lt"/>
              <a:ea typeface="Calibri"/>
              <a:cs typeface="Times New Roman"/>
            </a:rPr>
            <a:t>The spreadsheet also computes quantities and a cost estimate, based on user-input unit prices. </a:t>
          </a:r>
          <a:endParaRPr lang="en-US" sz="1100">
            <a:effectLst/>
            <a:latin typeface="+mn-lt"/>
            <a:ea typeface="Calibri"/>
            <a:cs typeface="Times New Roman"/>
          </a:endParaRPr>
        </a:p>
        <a:p>
          <a:pPr marL="0" marR="0">
            <a:spcBef>
              <a:spcPts val="0"/>
            </a:spcBef>
            <a:spcAft>
              <a:spcPts val="0"/>
            </a:spcAft>
          </a:pPr>
          <a:r>
            <a:rPr lang="en-US" sz="1100" b="1" u="sng">
              <a:effectLst/>
              <a:latin typeface="+mn-lt"/>
              <a:ea typeface="Calibri"/>
              <a:cs typeface="Times New Roman"/>
            </a:rPr>
            <a:t>Installation</a:t>
          </a:r>
          <a:endParaRPr lang="en-US" sz="1100">
            <a:effectLst/>
            <a:latin typeface="+mn-lt"/>
            <a:ea typeface="Calibri"/>
            <a:cs typeface="Times New Roman"/>
          </a:endParaRPr>
        </a:p>
        <a:p>
          <a:pPr marL="0" marR="0">
            <a:spcBef>
              <a:spcPts val="0"/>
            </a:spcBef>
            <a:spcAft>
              <a:spcPts val="600"/>
            </a:spcAft>
          </a:pPr>
          <a:r>
            <a:rPr lang="en-US" sz="1100">
              <a:effectLst/>
              <a:latin typeface="+mn-lt"/>
              <a:ea typeface="Calibri"/>
              <a:cs typeface="Times New Roman"/>
            </a:rPr>
            <a:t>Consideration should be given to site conditions at the time of installation in order to avoid over-compaction of the surrounding cropland. They require several tons of stone and sand, and it may be difficult to get this material to some parts of fields during periods when it is wet. Best installation times would be winter when the ground is frozen (but not too frozen) or late summer/early fall when the ground is dry.</a:t>
          </a:r>
        </a:p>
        <a:p>
          <a:pPr marL="0" marR="0">
            <a:spcBef>
              <a:spcPts val="0"/>
            </a:spcBef>
            <a:spcAft>
              <a:spcPts val="0"/>
            </a:spcAft>
          </a:pPr>
          <a:r>
            <a:rPr lang="en-US" sz="1100" b="1" u="sng">
              <a:effectLst/>
              <a:latin typeface="+mn-lt"/>
              <a:ea typeface="Calibri"/>
              <a:cs typeface="Times New Roman"/>
            </a:rPr>
            <a:t>Complementary Practices</a:t>
          </a:r>
          <a:endParaRPr lang="en-US" sz="1100">
            <a:effectLst/>
            <a:latin typeface="+mn-lt"/>
            <a:ea typeface="Calibri"/>
            <a:cs typeface="Times New Roman"/>
          </a:endParaRPr>
        </a:p>
        <a:p>
          <a:pPr marL="0" marR="0">
            <a:spcBef>
              <a:spcPts val="0"/>
            </a:spcBef>
            <a:spcAft>
              <a:spcPts val="600"/>
            </a:spcAft>
          </a:pPr>
          <a:r>
            <a:rPr lang="en-US" sz="1100">
              <a:effectLst/>
              <a:latin typeface="+mn-lt"/>
              <a:ea typeface="Calibri"/>
              <a:cs typeface="Times New Roman"/>
            </a:rPr>
            <a:t>There are several practices which, if applied in conjunction with the blind inlet, can increase water quality benefits, decrease the amount and frequency of maintenance, and lengthen its functional design life. These complementary practices include filter strips (CPS 393), cover crops (CPS 340), no-till or other tillage management practices (CPS 329, 345, 346), and nutrient management strategies (CPS 590).  </a:t>
          </a:r>
          <a:r>
            <a:rPr lang="en-US" sz="1100" i="1">
              <a:effectLst/>
              <a:latin typeface="+mn-lt"/>
              <a:ea typeface="Calibri"/>
              <a:cs typeface="Times New Roman"/>
            </a:rPr>
            <a:t>It will be very important to minimize the amount of sediment that is delivered to the blind inlet in order to maintain the inlet’s drainage capacity</a:t>
          </a:r>
          <a:r>
            <a:rPr lang="en-US" sz="1100">
              <a:effectLst/>
              <a:latin typeface="+mn-lt"/>
              <a:ea typeface="Calibri"/>
              <a:cs typeface="Times New Roman"/>
            </a:rPr>
            <a:t>.</a:t>
          </a:r>
        </a:p>
        <a:p>
          <a:pPr marL="0" marR="0">
            <a:spcBef>
              <a:spcPts val="0"/>
            </a:spcBef>
            <a:spcAft>
              <a:spcPts val="0"/>
            </a:spcAft>
          </a:pPr>
          <a:r>
            <a:rPr lang="en-US" sz="1100" b="1" u="sng">
              <a:effectLst/>
              <a:latin typeface="+mn-lt"/>
              <a:ea typeface="Calibri"/>
              <a:cs typeface="Times New Roman"/>
            </a:rPr>
            <a:t>Operation and Maintenance</a:t>
          </a:r>
          <a:endParaRPr lang="en-US" sz="1100">
            <a:effectLst/>
            <a:latin typeface="+mn-lt"/>
            <a:ea typeface="Calibri"/>
            <a:cs typeface="Times New Roman"/>
          </a:endParaRPr>
        </a:p>
        <a:p>
          <a:pPr marL="0" marR="0">
            <a:spcBef>
              <a:spcPts val="0"/>
            </a:spcBef>
            <a:spcAft>
              <a:spcPts val="600"/>
            </a:spcAft>
          </a:pPr>
          <a:r>
            <a:rPr lang="en-US" sz="1100">
              <a:effectLst/>
              <a:latin typeface="+mn-lt"/>
              <a:ea typeface="Calibri"/>
              <a:cs typeface="Times New Roman"/>
            </a:rPr>
            <a:t>Care should be taken while operating farm equipment near the blind inlet to avoid mixing soil and sediment into the sand filter layer. Minimize driving over the inlet, and lift equipment while passing over the sand surface. </a:t>
          </a:r>
        </a:p>
        <a:p>
          <a:pPr marL="0" marR="0">
            <a:spcBef>
              <a:spcPts val="0"/>
            </a:spcBef>
            <a:spcAft>
              <a:spcPts val="600"/>
            </a:spcAft>
          </a:pPr>
          <a:r>
            <a:rPr lang="en-US" sz="1100">
              <a:effectLst/>
              <a:latin typeface="+mn-lt"/>
              <a:ea typeface="Calibri"/>
              <a:cs typeface="Times New Roman"/>
            </a:rPr>
            <a:t>Because the blind inlet is designed to filter sediment from the water flowing to it, the surface of the sand will sooner or later become covered with sediment.  Weeds and vegetation may also begin to grow on the surface. Both may adversely affect the inlet capacity. Therefore, sediment and vegetation should be periodically removed to a depth that exposes clean sand at the surface.  Any sand removed along with the sediment should be replaced to maintain a filter layer of at least 1-ft thickness.</a:t>
          </a:r>
        </a:p>
        <a:p>
          <a:pPr marL="0" marR="0">
            <a:spcBef>
              <a:spcPts val="0"/>
            </a:spcBef>
            <a:spcAft>
              <a:spcPts val="0"/>
            </a:spcAft>
          </a:pPr>
          <a:r>
            <a:rPr lang="en-US" sz="1100" b="1" u="sng">
              <a:effectLst/>
              <a:latin typeface="+mn-lt"/>
              <a:ea typeface="Calibri"/>
              <a:cs typeface="Times New Roman"/>
            </a:rPr>
            <a:t>References</a:t>
          </a:r>
          <a:endParaRPr lang="en-US" sz="1100">
            <a:effectLst/>
            <a:latin typeface="+mn-lt"/>
            <a:ea typeface="Calibri"/>
            <a:cs typeface="Times New Roman"/>
          </a:endParaRPr>
        </a:p>
        <a:p>
          <a:pPr marL="0" marR="0">
            <a:spcBef>
              <a:spcPts val="0"/>
            </a:spcBef>
            <a:spcAft>
              <a:spcPts val="0"/>
            </a:spcAft>
          </a:pPr>
          <a:r>
            <a:rPr lang="en-US" sz="1100">
              <a:effectLst/>
              <a:latin typeface="+mn-lt"/>
              <a:ea typeface="Calibri"/>
              <a:cs typeface="Times New Roman"/>
            </a:rPr>
            <a:t>1.  NRCS Conservation Practice Standard 620, Underground Outlet</a:t>
          </a:r>
        </a:p>
        <a:p>
          <a:pPr marL="0" marR="0">
            <a:spcBef>
              <a:spcPts val="0"/>
            </a:spcBef>
            <a:spcAft>
              <a:spcPts val="0"/>
            </a:spcAft>
          </a:pPr>
          <a:r>
            <a:rPr lang="en-US" sz="1100">
              <a:effectLst/>
              <a:latin typeface="+mn-lt"/>
              <a:ea typeface="Calibri"/>
              <a:cs typeface="Times New Roman"/>
            </a:rPr>
            <a:t>2.  NEH Part 650, Engineering Field Handbook Ch. 8, Terraces</a:t>
          </a:r>
        </a:p>
        <a:p>
          <a:pPr marL="0" marR="0">
            <a:spcBef>
              <a:spcPts val="0"/>
            </a:spcBef>
            <a:spcAft>
              <a:spcPts val="0"/>
            </a:spcAft>
          </a:pPr>
          <a:r>
            <a:rPr lang="en-US" sz="1100">
              <a:effectLst/>
              <a:latin typeface="+mn-lt"/>
              <a:ea typeface="Calibri"/>
              <a:cs typeface="Times New Roman"/>
            </a:rPr>
            <a:t>3.  NEH Part 650, Engineering Field Handbook Ch. 14, Water Management (Drainage)</a:t>
          </a:r>
        </a:p>
        <a:p>
          <a:pPr marL="0" marR="0">
            <a:spcBef>
              <a:spcPts val="0"/>
            </a:spcBef>
            <a:spcAft>
              <a:spcPts val="0"/>
            </a:spcAft>
          </a:pPr>
          <a:r>
            <a:rPr lang="en-US" sz="1100">
              <a:effectLst/>
              <a:latin typeface="+mn-lt"/>
              <a:ea typeface="Calibri"/>
              <a:cs typeface="Times New Roman"/>
            </a:rPr>
            <a:t>4.  NEH Part 633, Chapter 26, Gradation Design of Sand and Gravel Filters</a:t>
          </a:r>
        </a:p>
        <a:p>
          <a:pPr marL="0" marR="0">
            <a:spcBef>
              <a:spcPts val="0"/>
            </a:spcBef>
            <a:spcAft>
              <a:spcPts val="0"/>
            </a:spcAft>
          </a:pPr>
          <a:r>
            <a:rPr lang="en-US" sz="1100">
              <a:effectLst/>
              <a:latin typeface="+mn-lt"/>
              <a:ea typeface="Calibri"/>
              <a:cs typeface="Times New Roman"/>
            </a:rPr>
            <a:t>5.  Soil Mechanics Note 7, Mechanics of Seepage Analysis</a:t>
          </a:r>
        </a:p>
        <a:p>
          <a:pPr marL="0" marR="0">
            <a:spcBef>
              <a:spcPts val="0"/>
            </a:spcBef>
            <a:spcAft>
              <a:spcPts val="0"/>
            </a:spcAft>
          </a:pPr>
          <a:r>
            <a:rPr lang="en-US" sz="1100">
              <a:effectLst/>
              <a:latin typeface="+mn-lt"/>
              <a:ea typeface="Calibri"/>
              <a:cs typeface="Times New Roman"/>
            </a:rPr>
            <a:t> </a:t>
          </a: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66675</xdr:colOff>
          <xdr:row>7</xdr:row>
          <xdr:rowOff>57150</xdr:rowOff>
        </xdr:from>
        <xdr:to>
          <xdr:col>11</xdr:col>
          <xdr:colOff>371475</xdr:colOff>
          <xdr:row>11</xdr:row>
          <xdr:rowOff>9525</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428625</xdr:colOff>
          <xdr:row>7</xdr:row>
          <xdr:rowOff>57150</xdr:rowOff>
        </xdr:from>
        <xdr:to>
          <xdr:col>13</xdr:col>
          <xdr:colOff>123825</xdr:colOff>
          <xdr:row>11</xdr:row>
          <xdr:rowOff>9525</xdr:rowOff>
        </xdr:to>
        <xdr:sp macro="" textlink="">
          <xdr:nvSpPr>
            <xdr:cNvPr id="3074" name="Object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2.emf"/><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oleObject" Target="../embeddings/oleObject2.bin"/><Relationship Id="rId5" Type="http://schemas.openxmlformats.org/officeDocument/2006/relationships/image" Target="../media/image1.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view="pageLayout" topLeftCell="A112" zoomScaleNormal="100" zoomScaleSheetLayoutView="100" workbookViewId="0">
      <selection activeCell="I64" sqref="I64"/>
    </sheetView>
  </sheetViews>
  <sheetFormatPr defaultRowHeight="15" x14ac:dyDescent="0.25"/>
  <cols>
    <col min="9" max="9" width="13.5703125" customWidth="1"/>
    <col min="10" max="10" width="9.140625" customWidth="1"/>
  </cols>
  <sheetData/>
  <printOptions horizontalCentered="1"/>
  <pageMargins left="0.9" right="0.9" top="0.5" bottom="0.75" header="0.3" footer="0.55000000000000004"/>
  <pageSetup scale="98" orientation="portrait" r:id="rId1"/>
  <headerFooter>
    <oddFooter>&amp;LNRCS-MD&amp;CPage &amp;P of &amp;N&amp;R4/9/2020</oddFooter>
  </headerFooter>
  <rowBreaks count="1" manualBreakCount="1">
    <brk id="49" max="1638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41"/>
  <sheetViews>
    <sheetView view="pageLayout" topLeftCell="A25" zoomScale="145" zoomScaleNormal="100" zoomScaleSheetLayoutView="100" zoomScalePageLayoutView="145" workbookViewId="0">
      <selection activeCell="E12" sqref="E12"/>
    </sheetView>
  </sheetViews>
  <sheetFormatPr defaultRowHeight="15" x14ac:dyDescent="0.25"/>
  <cols>
    <col min="1" max="1" width="5.28515625" customWidth="1"/>
    <col min="2" max="2" width="11.42578125" customWidth="1"/>
    <col min="6" max="6" width="9.28515625" bestFit="1" customWidth="1"/>
    <col min="7" max="7" width="10.5703125" bestFit="1" customWidth="1"/>
    <col min="8" max="8" width="11.5703125" customWidth="1"/>
  </cols>
  <sheetData>
    <row r="1" spans="1:8" ht="18.75" x14ac:dyDescent="0.3">
      <c r="A1" s="5" t="s">
        <v>13</v>
      </c>
      <c r="G1" s="50"/>
      <c r="H1" s="50"/>
    </row>
    <row r="2" spans="1:8" x14ac:dyDescent="0.25">
      <c r="A2" t="str">
        <f>Info!A1</f>
        <v>Blind_Inlet_Capacity.xlsx</v>
      </c>
      <c r="F2" s="33" t="str">
        <f>Info!G1</f>
        <v>V2.00</v>
      </c>
      <c r="G2" s="49">
        <f>Info!I1</f>
        <v>43930</v>
      </c>
      <c r="H2" s="50"/>
    </row>
    <row r="3" spans="1:8" x14ac:dyDescent="0.25">
      <c r="G3" s="34"/>
      <c r="H3" s="17"/>
    </row>
    <row r="4" spans="1:8" x14ac:dyDescent="0.25">
      <c r="B4" s="33" t="s">
        <v>65</v>
      </c>
      <c r="C4" s="46" t="s">
        <v>70</v>
      </c>
      <c r="D4" s="46"/>
      <c r="E4" s="46"/>
      <c r="F4" s="33" t="s">
        <v>64</v>
      </c>
      <c r="G4" s="57" t="s">
        <v>71</v>
      </c>
      <c r="H4" s="57"/>
    </row>
    <row r="5" spans="1:8" x14ac:dyDescent="0.25">
      <c r="B5" s="33" t="s">
        <v>66</v>
      </c>
      <c r="C5" s="58" t="s">
        <v>72</v>
      </c>
      <c r="D5" s="58"/>
      <c r="E5" s="58"/>
      <c r="F5" s="33" t="s">
        <v>63</v>
      </c>
      <c r="G5" s="47">
        <v>43836</v>
      </c>
      <c r="H5" s="47"/>
    </row>
    <row r="6" spans="1:8" x14ac:dyDescent="0.25">
      <c r="B6" s="33" t="s">
        <v>67</v>
      </c>
      <c r="C6" s="58"/>
      <c r="D6" s="58"/>
      <c r="E6" s="58"/>
      <c r="F6" s="33" t="s">
        <v>63</v>
      </c>
      <c r="G6" s="47"/>
      <c r="H6" s="47"/>
    </row>
    <row r="7" spans="1:8" x14ac:dyDescent="0.25">
      <c r="B7" s="33" t="s">
        <v>79</v>
      </c>
      <c r="C7" s="46"/>
      <c r="D7" s="46"/>
      <c r="E7" s="46"/>
      <c r="F7" s="33" t="s">
        <v>63</v>
      </c>
      <c r="G7" s="47"/>
      <c r="H7" s="47"/>
    </row>
    <row r="8" spans="1:8" x14ac:dyDescent="0.25">
      <c r="B8" s="33"/>
      <c r="C8" s="38"/>
      <c r="D8" s="38"/>
      <c r="F8" s="33"/>
      <c r="G8" s="39"/>
      <c r="H8" s="39"/>
    </row>
    <row r="9" spans="1:8" x14ac:dyDescent="0.25">
      <c r="A9" t="s">
        <v>14</v>
      </c>
    </row>
    <row r="11" spans="1:8" x14ac:dyDescent="0.25">
      <c r="A11" t="s">
        <v>19</v>
      </c>
      <c r="B11" t="s">
        <v>24</v>
      </c>
      <c r="E11" s="7">
        <v>4.5</v>
      </c>
      <c r="F11" t="s">
        <v>21</v>
      </c>
      <c r="G11">
        <f>E11*43560/12</f>
        <v>16335</v>
      </c>
      <c r="H11" t="s">
        <v>0</v>
      </c>
    </row>
    <row r="12" spans="1:8" x14ac:dyDescent="0.25">
      <c r="A12" t="s">
        <v>20</v>
      </c>
      <c r="B12" t="s">
        <v>16</v>
      </c>
      <c r="E12" s="7">
        <v>1.25</v>
      </c>
      <c r="F12" t="s">
        <v>1</v>
      </c>
    </row>
    <row r="14" spans="1:8" x14ac:dyDescent="0.25">
      <c r="A14" s="6" t="s">
        <v>3</v>
      </c>
    </row>
    <row r="15" spans="1:8" x14ac:dyDescent="0.25">
      <c r="A15" t="s">
        <v>2</v>
      </c>
      <c r="B15" t="s">
        <v>7</v>
      </c>
      <c r="E15">
        <v>30</v>
      </c>
      <c r="F15" t="s">
        <v>15</v>
      </c>
      <c r="G15">
        <f>E15/24/3600</f>
        <v>3.4722222222222224E-4</v>
      </c>
      <c r="H15" t="s">
        <v>12</v>
      </c>
    </row>
    <row r="16" spans="1:8" x14ac:dyDescent="0.25">
      <c r="A16" t="s">
        <v>4</v>
      </c>
      <c r="B16" t="s">
        <v>10</v>
      </c>
      <c r="F16" s="1" t="s">
        <v>8</v>
      </c>
      <c r="G16" s="4">
        <v>25</v>
      </c>
      <c r="H16" t="s">
        <v>1</v>
      </c>
    </row>
    <row r="17" spans="1:16" x14ac:dyDescent="0.25">
      <c r="F17" s="1" t="s">
        <v>9</v>
      </c>
      <c r="G17" s="4">
        <v>15</v>
      </c>
      <c r="H17" t="s">
        <v>1</v>
      </c>
      <c r="P17">
        <v>5</v>
      </c>
    </row>
    <row r="18" spans="1:16" x14ac:dyDescent="0.25">
      <c r="A18" t="s">
        <v>5</v>
      </c>
      <c r="B18" t="s">
        <v>17</v>
      </c>
      <c r="G18" s="1"/>
      <c r="P18">
        <v>10</v>
      </c>
    </row>
    <row r="19" spans="1:16" x14ac:dyDescent="0.25">
      <c r="A19" t="s">
        <v>6</v>
      </c>
      <c r="B19" t="s">
        <v>18</v>
      </c>
      <c r="G19" s="22">
        <v>1</v>
      </c>
      <c r="H19" t="s">
        <v>1</v>
      </c>
      <c r="P19">
        <v>15</v>
      </c>
    </row>
    <row r="20" spans="1:16" x14ac:dyDescent="0.25">
      <c r="P20">
        <v>20</v>
      </c>
    </row>
    <row r="21" spans="1:16" x14ac:dyDescent="0.25">
      <c r="A21" t="s">
        <v>69</v>
      </c>
      <c r="P21">
        <v>25</v>
      </c>
    </row>
    <row r="22" spans="1:16" x14ac:dyDescent="0.25">
      <c r="B22" s="1" t="s">
        <v>5</v>
      </c>
      <c r="C22">
        <f>0.5*E12+G19</f>
        <v>1.625</v>
      </c>
      <c r="D22" t="s">
        <v>1</v>
      </c>
    </row>
    <row r="23" spans="1:16" ht="15.75" thickBot="1" x14ac:dyDescent="0.3">
      <c r="B23" s="1" t="s">
        <v>22</v>
      </c>
      <c r="C23" s="2">
        <f>G15*G16*G17*C22/G19</f>
        <v>0.21158854166666669</v>
      </c>
      <c r="D23" t="s">
        <v>11</v>
      </c>
    </row>
    <row r="24" spans="1:16" ht="15.75" thickBot="1" x14ac:dyDescent="0.3">
      <c r="A24" s="8"/>
      <c r="B24" s="9" t="s">
        <v>23</v>
      </c>
      <c r="C24" s="10">
        <f>G11/C23/3600/24</f>
        <v>0.8935384615384615</v>
      </c>
      <c r="D24" s="42" t="s">
        <v>86</v>
      </c>
      <c r="E24" s="43" t="s">
        <v>78</v>
      </c>
      <c r="F24" s="44"/>
      <c r="G24" s="44"/>
      <c r="H24" s="45"/>
    </row>
    <row r="25" spans="1:16" x14ac:dyDescent="0.25">
      <c r="A25" s="13"/>
      <c r="B25" s="14"/>
      <c r="C25" s="15"/>
      <c r="D25" s="13"/>
    </row>
    <row r="26" spans="1:16" x14ac:dyDescent="0.25">
      <c r="A26" s="43" t="s">
        <v>73</v>
      </c>
      <c r="B26" s="52"/>
      <c r="C26" s="52"/>
      <c r="D26" s="52"/>
      <c r="E26" s="52"/>
      <c r="F26" s="52"/>
      <c r="G26" s="52"/>
      <c r="H26" s="53"/>
    </row>
    <row r="27" spans="1:16" x14ac:dyDescent="0.25">
      <c r="A27" s="54" t="s">
        <v>76</v>
      </c>
      <c r="B27" s="56"/>
      <c r="C27" s="54" t="s">
        <v>74</v>
      </c>
      <c r="D27" s="54"/>
      <c r="E27" s="55" t="s">
        <v>75</v>
      </c>
      <c r="F27" s="55"/>
      <c r="G27" s="54" t="s">
        <v>77</v>
      </c>
      <c r="H27" s="54"/>
    </row>
    <row r="29" spans="1:16" x14ac:dyDescent="0.25">
      <c r="A29" s="13"/>
      <c r="B29" s="14"/>
      <c r="C29" s="15"/>
      <c r="D29" s="13"/>
      <c r="G29" s="51" t="s">
        <v>38</v>
      </c>
      <c r="H29" s="51"/>
    </row>
    <row r="30" spans="1:16" x14ac:dyDescent="0.25">
      <c r="G30" s="17" t="s">
        <v>35</v>
      </c>
      <c r="H30" s="17" t="s">
        <v>37</v>
      </c>
    </row>
    <row r="31" spans="1:16" x14ac:dyDescent="0.25">
      <c r="B31" s="51" t="s">
        <v>25</v>
      </c>
      <c r="C31" s="51"/>
      <c r="D31" s="51"/>
      <c r="E31" s="51"/>
      <c r="G31" s="21" t="s">
        <v>36</v>
      </c>
      <c r="H31" s="21" t="s">
        <v>34</v>
      </c>
      <c r="J31" s="24"/>
    </row>
    <row r="32" spans="1:16" x14ac:dyDescent="0.25">
      <c r="C32" s="33" t="s">
        <v>26</v>
      </c>
      <c r="D32" s="12">
        <f>G16*G17*3/27</f>
        <v>41.666666666666664</v>
      </c>
      <c r="E32" s="16" t="s">
        <v>30</v>
      </c>
      <c r="G32" s="23">
        <v>6</v>
      </c>
      <c r="H32" s="18">
        <f t="shared" ref="H32:H37" si="0">D32*G32</f>
        <v>250</v>
      </c>
      <c r="J32" s="24"/>
    </row>
    <row r="33" spans="1:12" x14ac:dyDescent="0.25">
      <c r="C33" s="33" t="s">
        <v>33</v>
      </c>
      <c r="D33" s="12">
        <f>(G16*G17+4*(G16+G17))/9</f>
        <v>59.444444444444443</v>
      </c>
      <c r="E33" s="16" t="s">
        <v>31</v>
      </c>
      <c r="G33" s="23">
        <v>18.09</v>
      </c>
      <c r="H33" s="18">
        <f t="shared" si="0"/>
        <v>1075.3499999999999</v>
      </c>
      <c r="J33" s="24"/>
    </row>
    <row r="34" spans="1:12" x14ac:dyDescent="0.25">
      <c r="C34" s="33" t="s">
        <v>27</v>
      </c>
      <c r="D34" s="12">
        <f>G16*G17*2/27</f>
        <v>27.777777777777779</v>
      </c>
      <c r="E34" s="16" t="s">
        <v>87</v>
      </c>
      <c r="G34" s="23">
        <v>60</v>
      </c>
      <c r="H34" s="18">
        <f t="shared" si="0"/>
        <v>1666.6666666666667</v>
      </c>
      <c r="J34" s="24"/>
    </row>
    <row r="35" spans="1:12" x14ac:dyDescent="0.25">
      <c r="C35" s="33" t="s">
        <v>28</v>
      </c>
      <c r="D35" s="12">
        <f>G16*G17/27</f>
        <v>13.888888888888889</v>
      </c>
      <c r="E35" s="16" t="s">
        <v>87</v>
      </c>
      <c r="G35" s="23">
        <v>60</v>
      </c>
      <c r="H35" s="18">
        <f t="shared" si="0"/>
        <v>833.33333333333337</v>
      </c>
      <c r="J35" s="24"/>
    </row>
    <row r="36" spans="1:12" x14ac:dyDescent="0.25">
      <c r="C36" s="33" t="s">
        <v>39</v>
      </c>
      <c r="D36" s="12">
        <v>5</v>
      </c>
      <c r="E36" s="16" t="s">
        <v>32</v>
      </c>
      <c r="G36" s="23">
        <v>15</v>
      </c>
      <c r="H36" s="18">
        <f t="shared" si="0"/>
        <v>75</v>
      </c>
      <c r="J36" s="24"/>
    </row>
    <row r="37" spans="1:12" x14ac:dyDescent="0.25">
      <c r="C37" s="33" t="s">
        <v>29</v>
      </c>
      <c r="D37" s="11">
        <f>IF(G17=5,G16-5,(G16-5)*(G17/5)+(G17-5)*2)</f>
        <v>80</v>
      </c>
      <c r="E37" s="16" t="s">
        <v>32</v>
      </c>
      <c r="G37" s="23">
        <v>15</v>
      </c>
      <c r="H37" s="19">
        <f t="shared" si="0"/>
        <v>1200</v>
      </c>
      <c r="J37" s="24"/>
    </row>
    <row r="38" spans="1:12" x14ac:dyDescent="0.25">
      <c r="H38" s="20">
        <f>SUM(H32:H37)</f>
        <v>5100.3500000000004</v>
      </c>
      <c r="J38" s="24"/>
    </row>
    <row r="39" spans="1:12" x14ac:dyDescent="0.25">
      <c r="A39" t="s">
        <v>40</v>
      </c>
      <c r="J39" s="24"/>
    </row>
    <row r="40" spans="1:12" x14ac:dyDescent="0.25">
      <c r="A40" t="s">
        <v>41</v>
      </c>
      <c r="J40" s="24"/>
    </row>
    <row r="41" spans="1:12" x14ac:dyDescent="0.25">
      <c r="A41" s="48" t="s">
        <v>88</v>
      </c>
      <c r="B41" s="48"/>
      <c r="C41" s="48"/>
      <c r="D41" s="48"/>
      <c r="J41" s="3"/>
      <c r="K41" s="25"/>
      <c r="L41" s="25"/>
    </row>
  </sheetData>
  <protectedRanges>
    <protectedRange sqref="C4:E7 G4:H7 E11:E12 G16:G17 G32:G37" name="Range1"/>
  </protectedRanges>
  <mergeCells count="19">
    <mergeCell ref="G1:H1"/>
    <mergeCell ref="G5:H5"/>
    <mergeCell ref="G6:H6"/>
    <mergeCell ref="G4:H4"/>
    <mergeCell ref="C4:E4"/>
    <mergeCell ref="C5:E5"/>
    <mergeCell ref="C6:E6"/>
    <mergeCell ref="E24:H24"/>
    <mergeCell ref="C7:E7"/>
    <mergeCell ref="G7:H7"/>
    <mergeCell ref="A41:D41"/>
    <mergeCell ref="G2:H2"/>
    <mergeCell ref="B31:E31"/>
    <mergeCell ref="G29:H29"/>
    <mergeCell ref="A26:H26"/>
    <mergeCell ref="C27:D27"/>
    <mergeCell ref="E27:F27"/>
    <mergeCell ref="A27:B27"/>
    <mergeCell ref="G27:H27"/>
  </mergeCells>
  <dataValidations count="1">
    <dataValidation type="list" allowBlank="1" showInputMessage="1" showErrorMessage="1" sqref="G17" xr:uid="{00000000-0002-0000-0100-000000000000}">
      <formula1>$P$17:$P$21</formula1>
    </dataValidation>
  </dataValidations>
  <printOptions horizontalCentered="1"/>
  <pageMargins left="0.7" right="0.7" top="1.5" bottom="0.75" header="0.3" footer="0.3"/>
  <pageSetup scale="60"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7"/>
  <sheetViews>
    <sheetView tabSelected="1" workbookViewId="0">
      <selection activeCell="Q16" sqref="Q16"/>
    </sheetView>
  </sheetViews>
  <sheetFormatPr defaultRowHeight="15" x14ac:dyDescent="0.25"/>
  <cols>
    <col min="1" max="1" width="5.140625" customWidth="1"/>
    <col min="3" max="3" width="6.28515625" customWidth="1"/>
    <col min="9" max="9" width="13.28515625" customWidth="1"/>
  </cols>
  <sheetData>
    <row r="1" spans="1:16" ht="14.45" customHeight="1" x14ac:dyDescent="0.25">
      <c r="A1" s="26" t="s">
        <v>68</v>
      </c>
      <c r="B1" s="26"/>
      <c r="C1" s="26"/>
      <c r="D1" s="26"/>
      <c r="G1" s="17" t="s">
        <v>80</v>
      </c>
      <c r="I1" s="37">
        <v>43930</v>
      </c>
      <c r="J1" s="40"/>
      <c r="K1" s="50" t="s">
        <v>81</v>
      </c>
      <c r="L1" s="50"/>
      <c r="M1" s="50"/>
      <c r="N1" s="48" t="s">
        <v>89</v>
      </c>
      <c r="O1" s="48"/>
      <c r="P1" s="48"/>
    </row>
    <row r="2" spans="1:16" x14ac:dyDescent="0.25">
      <c r="K2" s="41"/>
      <c r="L2" s="41"/>
      <c r="M2" s="41"/>
      <c r="N2" s="41"/>
      <c r="O2" s="41"/>
      <c r="P2" s="41"/>
    </row>
    <row r="3" spans="1:16" ht="14.45" customHeight="1" x14ac:dyDescent="0.25">
      <c r="A3" s="27" t="s">
        <v>42</v>
      </c>
      <c r="B3" s="28"/>
      <c r="C3" s="27"/>
      <c r="D3" s="27" t="s">
        <v>43</v>
      </c>
      <c r="K3" s="48" t="s">
        <v>82</v>
      </c>
      <c r="L3" s="48"/>
      <c r="M3" s="48"/>
      <c r="N3" s="48"/>
      <c r="O3" s="48"/>
      <c r="P3" s="41"/>
    </row>
    <row r="4" spans="1:16" ht="14.45" customHeight="1" x14ac:dyDescent="0.25">
      <c r="A4" s="28"/>
      <c r="B4" s="28"/>
      <c r="E4" s="27" t="s">
        <v>44</v>
      </c>
      <c r="K4" s="48" t="s">
        <v>83</v>
      </c>
      <c r="L4" s="48"/>
      <c r="M4" s="48"/>
      <c r="N4" s="48"/>
      <c r="O4" s="41"/>
      <c r="P4" s="41"/>
    </row>
    <row r="5" spans="1:16" ht="14.45" customHeight="1" x14ac:dyDescent="0.25">
      <c r="A5" s="28"/>
      <c r="B5" s="28"/>
      <c r="E5" s="27"/>
      <c r="K5" s="48" t="s">
        <v>84</v>
      </c>
      <c r="L5" s="48"/>
      <c r="M5" s="48"/>
      <c r="N5" s="48"/>
      <c r="O5" s="48"/>
      <c r="P5" s="48"/>
    </row>
    <row r="6" spans="1:16" ht="14.45" customHeight="1" x14ac:dyDescent="0.25">
      <c r="A6" s="27" t="s">
        <v>45</v>
      </c>
      <c r="B6" s="28"/>
      <c r="C6" s="27"/>
      <c r="D6" s="27" t="s">
        <v>53</v>
      </c>
      <c r="K6" s="26" t="s">
        <v>85</v>
      </c>
      <c r="L6" s="26"/>
      <c r="M6" s="26"/>
      <c r="N6" s="26"/>
      <c r="O6" s="26"/>
      <c r="P6" s="41"/>
    </row>
    <row r="7" spans="1:16" ht="14.45" customHeight="1" x14ac:dyDescent="0.25">
      <c r="A7" s="28"/>
      <c r="B7" s="28"/>
      <c r="E7" s="27" t="s">
        <v>54</v>
      </c>
      <c r="K7" s="48" t="s">
        <v>90</v>
      </c>
      <c r="L7" s="48"/>
      <c r="M7" s="48"/>
      <c r="N7" s="48"/>
      <c r="O7" s="48"/>
      <c r="P7" s="48"/>
    </row>
    <row r="8" spans="1:16" ht="14.45" customHeight="1" x14ac:dyDescent="0.25">
      <c r="A8" s="27"/>
      <c r="B8" s="28"/>
      <c r="C8" s="27"/>
      <c r="D8" s="27"/>
      <c r="K8" s="41"/>
      <c r="L8" s="41"/>
      <c r="M8" s="41"/>
      <c r="N8" s="41"/>
      <c r="O8" s="41"/>
      <c r="P8" s="41"/>
    </row>
    <row r="9" spans="1:16" x14ac:dyDescent="0.25">
      <c r="A9" s="29" t="s">
        <v>46</v>
      </c>
      <c r="B9" s="28"/>
      <c r="C9" s="29"/>
      <c r="D9" t="s">
        <v>47</v>
      </c>
    </row>
    <row r="10" spans="1:16" x14ac:dyDescent="0.25">
      <c r="B10" s="28"/>
      <c r="C10" s="29"/>
      <c r="D10" s="29" t="s">
        <v>48</v>
      </c>
    </row>
    <row r="11" spans="1:16" x14ac:dyDescent="0.25">
      <c r="B11" s="28"/>
      <c r="C11" s="29"/>
      <c r="D11" s="29" t="s">
        <v>49</v>
      </c>
    </row>
    <row r="12" spans="1:16" x14ac:dyDescent="0.25">
      <c r="B12" s="28"/>
      <c r="D12" s="29" t="s">
        <v>50</v>
      </c>
    </row>
    <row r="13" spans="1:16" x14ac:dyDescent="0.25">
      <c r="D13" s="30" t="s">
        <v>51</v>
      </c>
    </row>
    <row r="15" spans="1:16" x14ac:dyDescent="0.25">
      <c r="A15" t="s">
        <v>52</v>
      </c>
      <c r="B15" s="28"/>
      <c r="C15" s="31">
        <v>1</v>
      </c>
      <c r="D15" s="31" t="s">
        <v>61</v>
      </c>
    </row>
    <row r="16" spans="1:16" x14ac:dyDescent="0.25">
      <c r="B16" s="28"/>
      <c r="C16" s="28"/>
      <c r="D16" s="28"/>
      <c r="E16" s="32" t="s">
        <v>60</v>
      </c>
    </row>
    <row r="17" spans="2:5" x14ac:dyDescent="0.25">
      <c r="B17" s="28"/>
      <c r="C17">
        <v>2</v>
      </c>
      <c r="D17" t="s">
        <v>55</v>
      </c>
    </row>
    <row r="18" spans="2:5" x14ac:dyDescent="0.25">
      <c r="B18" s="28"/>
      <c r="E18" t="s">
        <v>56</v>
      </c>
    </row>
    <row r="19" spans="2:5" x14ac:dyDescent="0.25">
      <c r="B19" s="28"/>
      <c r="C19">
        <v>3</v>
      </c>
      <c r="D19" t="s">
        <v>57</v>
      </c>
    </row>
    <row r="20" spans="2:5" x14ac:dyDescent="0.25">
      <c r="B20" s="28"/>
      <c r="E20" s="36" t="s">
        <v>62</v>
      </c>
    </row>
    <row r="21" spans="2:5" x14ac:dyDescent="0.25">
      <c r="B21" s="28"/>
      <c r="E21" s="35" t="s">
        <v>58</v>
      </c>
    </row>
    <row r="22" spans="2:5" x14ac:dyDescent="0.25">
      <c r="B22" s="28"/>
      <c r="E22" s="35" t="s">
        <v>59</v>
      </c>
    </row>
    <row r="23" spans="2:5" x14ac:dyDescent="0.25">
      <c r="B23" s="28"/>
    </row>
    <row r="24" spans="2:5" x14ac:dyDescent="0.25">
      <c r="B24" s="28"/>
    </row>
    <row r="25" spans="2:5" x14ac:dyDescent="0.25">
      <c r="B25" s="28"/>
    </row>
    <row r="26" spans="2:5" x14ac:dyDescent="0.25">
      <c r="B26" s="28"/>
    </row>
    <row r="27" spans="2:5" x14ac:dyDescent="0.25">
      <c r="B27" s="28"/>
      <c r="C27" s="31"/>
      <c r="D27" s="31"/>
    </row>
  </sheetData>
  <sheetProtection sheet="1" scenarios="1" selectLockedCells="1" selectUnlockedCells="1"/>
  <mergeCells count="6">
    <mergeCell ref="K1:M1"/>
    <mergeCell ref="K3:O3"/>
    <mergeCell ref="K4:N4"/>
    <mergeCell ref="K5:P5"/>
    <mergeCell ref="K7:P7"/>
    <mergeCell ref="N1:P1"/>
  </mergeCells>
  <pageMargins left="1" right="1" top="1" bottom="1" header="0.5" footer="0.5"/>
  <pageSetup orientation="portrait" r:id="rId1"/>
  <drawing r:id="rId2"/>
  <legacyDrawing r:id="rId3"/>
  <oleObjects>
    <mc:AlternateContent xmlns:mc="http://schemas.openxmlformats.org/markup-compatibility/2006">
      <mc:Choice Requires="x14">
        <oleObject progId="Acrobat Document" dvAspect="DVASPECT_ICON" shapeId="3073" r:id="rId4">
          <objectPr defaultSize="0" r:id="rId5">
            <anchor moveWithCells="1">
              <from>
                <xdr:col>10</xdr:col>
                <xdr:colOff>66675</xdr:colOff>
                <xdr:row>7</xdr:row>
                <xdr:rowOff>57150</xdr:rowOff>
              </from>
              <to>
                <xdr:col>11</xdr:col>
                <xdr:colOff>371475</xdr:colOff>
                <xdr:row>11</xdr:row>
                <xdr:rowOff>9525</xdr:rowOff>
              </to>
            </anchor>
          </objectPr>
        </oleObject>
      </mc:Choice>
      <mc:Fallback>
        <oleObject progId="Acrobat Document" dvAspect="DVASPECT_ICON" shapeId="3073" r:id="rId4"/>
      </mc:Fallback>
    </mc:AlternateContent>
    <mc:AlternateContent xmlns:mc="http://schemas.openxmlformats.org/markup-compatibility/2006">
      <mc:Choice Requires="x14">
        <oleObject progId="Acrobat Document" dvAspect="DVASPECT_ICON" shapeId="3074" r:id="rId6">
          <objectPr defaultSize="0" r:id="rId7">
            <anchor moveWithCells="1">
              <from>
                <xdr:col>11</xdr:col>
                <xdr:colOff>428625</xdr:colOff>
                <xdr:row>7</xdr:row>
                <xdr:rowOff>57150</xdr:rowOff>
              </from>
              <to>
                <xdr:col>13</xdr:col>
                <xdr:colOff>123825</xdr:colOff>
                <xdr:row>11</xdr:row>
                <xdr:rowOff>9525</xdr:rowOff>
              </to>
            </anchor>
          </objectPr>
        </oleObject>
      </mc:Choice>
      <mc:Fallback>
        <oleObject progId="Acrobat Document" dvAspect="DVASPECT_ICON" shapeId="3074" r:id="rId6"/>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UpLoad_x0020_Date xmlns="fc42cbfa-5a00-4c34-a641-8631d52a3b0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30DE81FE51F2B4E923035298591B0DB" ma:contentTypeVersion="36" ma:contentTypeDescription="Create a new document." ma:contentTypeScope="" ma:versionID="2e2ffc5e528023a89ae8d27030973abd">
  <xsd:schema xmlns:xsd="http://www.w3.org/2001/XMLSchema" xmlns:xs="http://www.w3.org/2001/XMLSchema" xmlns:p="http://schemas.microsoft.com/office/2006/metadata/properties" xmlns:ns2="fc42cbfa-5a00-4c34-a641-8631d52a3b08" xmlns:ns3="9e9cc577-1c42-4ca9-b526-dc9ef4f3583b" targetNamespace="http://schemas.microsoft.com/office/2006/metadata/properties" ma:root="true" ma:fieldsID="586b14280ee9043590662a8e4f673d5c" ns2:_="" ns3:_="">
    <xsd:import namespace="fc42cbfa-5a00-4c34-a641-8631d52a3b08"/>
    <xsd:import namespace="9e9cc577-1c42-4ca9-b526-dc9ef4f3583b"/>
    <xsd:element name="properties">
      <xsd:complexType>
        <xsd:sequence>
          <xsd:element name="documentManagement">
            <xsd:complexType>
              <xsd:all>
                <xsd:element ref="ns2:UpLoad_x0020_Date"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42cbfa-5a00-4c34-a641-8631d52a3b08" elementFormDefault="qualified">
    <xsd:import namespace="http://schemas.microsoft.com/office/2006/documentManagement/types"/>
    <xsd:import namespace="http://schemas.microsoft.com/office/infopath/2007/PartnerControls"/>
    <xsd:element name="UpLoad_x0020_Date" ma:index="9" nillable="true" ma:displayName="UpLoad Date" ma:format="DateOnly" ma:internalName="UpLoad_x0020_Date">
      <xsd:simpleType>
        <xsd:restriction base="dms:DateTime"/>
      </xsd:simpleType>
    </xsd:element>
    <xsd:element name="MediaServiceLocation" ma:index="12" nillable="true" ma:displayName="MediaServic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e9cc577-1c42-4ca9-b526-dc9ef4f3583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1" ma:displayName="Title"/>
        <xsd:element ref="dc:subject" minOccurs="0" maxOccurs="1"/>
        <xsd:element ref="dc:description" minOccurs="0" maxOccurs="1" ma:index="2"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0DAA2B8-6C1B-473F-98A0-74DEA85FB3A5}">
  <ds:schemaRefs>
    <ds:schemaRef ds:uri="fc42cbfa-5a00-4c34-a641-8631d52a3b08"/>
    <ds:schemaRef ds:uri="9e9cc577-1c42-4ca9-b526-dc9ef4f3583b"/>
    <ds:schemaRef ds:uri="http://purl.org/dc/term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1C74243D-49C1-4C81-814E-CD8554337BE1}">
  <ds:schemaRefs>
    <ds:schemaRef ds:uri="http://schemas.microsoft.com/sharepoint/v3/contenttype/forms"/>
  </ds:schemaRefs>
</ds:datastoreItem>
</file>

<file path=customXml/itemProps3.xml><?xml version="1.0" encoding="utf-8"?>
<ds:datastoreItem xmlns:ds="http://schemas.openxmlformats.org/officeDocument/2006/customXml" ds:itemID="{47AC3330-7AB1-44EF-AB0F-50A0FBFBE3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c42cbfa-5a00-4c34-a641-8631d52a3b08"/>
    <ds:schemaRef ds:uri="9e9cc577-1c42-4ca9-b526-dc9ef4f3583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Design Notes</vt:lpstr>
      <vt:lpstr>Design</vt:lpstr>
      <vt:lpstr>Info</vt:lpstr>
      <vt:lpstr>Design!Print_Area</vt:lpstr>
      <vt:lpstr>'Design Notes'!Print_Area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Sandstrom, Jean - NRCS, Des Moines, IA</dc:creator>
  <cp:lastModifiedBy>Fortiz, Rebeca - NRCS, Annapolis, MD</cp:lastModifiedBy>
  <cp:lastPrinted>2020-04-09T17:40:40Z</cp:lastPrinted>
  <dcterms:created xsi:type="dcterms:W3CDTF">2013-02-11T23:54:10Z</dcterms:created>
  <dcterms:modified xsi:type="dcterms:W3CDTF">2020-06-01T16:28:42Z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0x010100130DE81FE51F2B4E923035298591B0DB</vt:lpwstr>
  </property>
</Properties>
</file>